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מחלקת מכרזים\MEHRAZIM\"/>
    </mc:Choice>
  </mc:AlternateContent>
  <bookViews>
    <workbookView xWindow="480" yWindow="315" windowWidth="18240" windowHeight="11130" activeTab="3"/>
  </bookViews>
  <sheets>
    <sheet name="נב&quot;מ" sheetId="4" r:id="rId1"/>
    <sheet name="הגנה&quot;צ" sheetId="5" r:id="rId2"/>
    <sheet name="שו&quot;ט" sheetId="6" r:id="rId3"/>
    <sheet name="סה&quot;כ" sheetId="9" r:id="rId4"/>
  </sheets>
  <definedNames>
    <definedName name="_xlnm.Print_Area" localSheetId="3">'סה"כ'!$A$1:$G$28</definedName>
    <definedName name="_xlnm.Print_Titles" localSheetId="3">'סה"כ'!$2:$2</definedName>
  </definedNames>
  <calcPr calcId="152511"/>
</workbook>
</file>

<file path=xl/calcChain.xml><?xml version="1.0" encoding="utf-8"?>
<calcChain xmlns="http://schemas.openxmlformats.org/spreadsheetml/2006/main">
  <c r="D22" i="9" l="1"/>
  <c r="D23" i="9"/>
  <c r="D21" i="9"/>
  <c r="D16" i="9"/>
  <c r="D5" i="9"/>
  <c r="D6" i="9"/>
  <c r="D7" i="9"/>
  <c r="D8" i="9"/>
  <c r="D9" i="9"/>
  <c r="D10" i="9"/>
  <c r="D11" i="9"/>
  <c r="D4" i="9"/>
  <c r="F22" i="9" l="1"/>
  <c r="F23" i="9"/>
  <c r="F21" i="9"/>
  <c r="F16" i="9"/>
  <c r="F17" i="9" s="1"/>
  <c r="F19" i="9" s="1"/>
  <c r="F6" i="9"/>
  <c r="F8" i="9"/>
  <c r="F4" i="9"/>
  <c r="F11" i="9"/>
  <c r="F10" i="9"/>
  <c r="F9" i="9"/>
  <c r="F7" i="9"/>
  <c r="F5" i="9"/>
  <c r="F23" i="6"/>
  <c r="F22" i="6"/>
  <c r="F21" i="6"/>
  <c r="F16" i="6"/>
  <c r="F17" i="6" s="1"/>
  <c r="F19" i="6" s="1"/>
  <c r="F11" i="6"/>
  <c r="F10" i="6"/>
  <c r="F9" i="6"/>
  <c r="F8" i="6"/>
  <c r="F7" i="6"/>
  <c r="F6" i="6"/>
  <c r="F5" i="6"/>
  <c r="F4" i="6"/>
  <c r="F23" i="5"/>
  <c r="F22" i="5"/>
  <c r="F21" i="5"/>
  <c r="F16" i="5"/>
  <c r="F17" i="5" s="1"/>
  <c r="F19" i="5" s="1"/>
  <c r="F11" i="5"/>
  <c r="F10" i="5"/>
  <c r="F9" i="5"/>
  <c r="F8" i="5"/>
  <c r="F7" i="5"/>
  <c r="F6" i="5"/>
  <c r="F5" i="5"/>
  <c r="F4" i="5"/>
  <c r="F23" i="4"/>
  <c r="F22" i="4"/>
  <c r="F21" i="4"/>
  <c r="F16" i="4"/>
  <c r="F17" i="4" s="1"/>
  <c r="F19" i="4" s="1"/>
  <c r="F11" i="4"/>
  <c r="F10" i="4"/>
  <c r="F9" i="4"/>
  <c r="F8" i="4"/>
  <c r="F7" i="4"/>
  <c r="F6" i="4"/>
  <c r="F5" i="4"/>
  <c r="F4" i="4"/>
  <c r="F12" i="9" l="1"/>
  <c r="F14" i="9" s="1"/>
  <c r="F12" i="6"/>
  <c r="F14" i="6" s="1"/>
  <c r="F12" i="5"/>
  <c r="F14" i="5" s="1"/>
  <c r="F12" i="4"/>
  <c r="F14" i="4" s="1"/>
  <c r="F24" i="6"/>
  <c r="F26" i="6" s="1"/>
  <c r="F24" i="5"/>
  <c r="F26" i="5" s="1"/>
  <c r="F24" i="4"/>
  <c r="F26" i="4" s="1"/>
  <c r="F24" i="9"/>
  <c r="F26" i="9" s="1"/>
  <c r="F27" i="6" l="1"/>
  <c r="F28" i="6" s="1"/>
  <c r="F27" i="4"/>
  <c r="F28" i="4" s="1"/>
  <c r="F27" i="5"/>
  <c r="F28" i="5" s="1"/>
  <c r="F27" i="9"/>
  <c r="F28" i="9" l="1"/>
  <c r="G1" i="9" s="1"/>
  <c r="G1" i="4"/>
  <c r="G1" i="6"/>
  <c r="G1" i="5"/>
</calcChain>
</file>

<file path=xl/sharedStrings.xml><?xml version="1.0" encoding="utf-8"?>
<sst xmlns="http://schemas.openxmlformats.org/spreadsheetml/2006/main" count="196" uniqueCount="43">
  <si>
    <t>ספ'</t>
  </si>
  <si>
    <t>תאור</t>
  </si>
  <si>
    <t>יחידה</t>
  </si>
  <si>
    <t>כמות</t>
  </si>
  <si>
    <t>הערות</t>
  </si>
  <si>
    <t>סה"כ, כולל מע"מ</t>
  </si>
  <si>
    <t>סה"כ, לפני מע"מ</t>
  </si>
  <si>
    <t>סה"כ פרק 01</t>
  </si>
  <si>
    <t>סה"כ פרק 02</t>
  </si>
  <si>
    <t>סה"כ פרק 03</t>
  </si>
  <si>
    <t>קומפלט</t>
  </si>
  <si>
    <t>עלות (₪)</t>
  </si>
  <si>
    <t>מחיר (₪)</t>
  </si>
  <si>
    <t>מטר</t>
  </si>
  <si>
    <t>ש"ע</t>
  </si>
  <si>
    <t>%</t>
  </si>
  <si>
    <t>סה"כ פרק 01, לאחר מתן הנחה</t>
  </si>
  <si>
    <t>אחוז הנחה פרק 01</t>
  </si>
  <si>
    <t>סה"כ פרק 03, לאחר מתן הנחה</t>
  </si>
  <si>
    <t>שרברב</t>
  </si>
  <si>
    <t>צנר/רתך</t>
  </si>
  <si>
    <t>עוזר לשרברב או לצנר'רתך</t>
  </si>
  <si>
    <t>פתיחת סתימה רגילה בקו ביוב ''4 ומעלה</t>
  </si>
  <si>
    <t>פתיחת סתימה, לרבות חיתוך שורשים בקו ביוב ''4 ומעלה</t>
  </si>
  <si>
    <t>ניקוי מעבר מים קיים</t>
  </si>
  <si>
    <t>תיקון בנצ'יק בשוחת ביוב קיימת, בקטרים שונים, כולל תיקוני טיח</t>
  </si>
  <si>
    <t>י"ע</t>
  </si>
  <si>
    <t>מיכלית לשאיבה וניקוי מיכלי רקב לביוב ובורות רקב לפגרים בלול צריפין, בנפח של 6 מ"ק לרבות פינוי הפסולת למקום שפך, מאושר ע"י המשרד להגנת הסביבה, כולל סידורי בטיחות מיוחדים הנדרשים למניעת הפצת הנגיף</t>
  </si>
  <si>
    <t>נסיעות מיוחדות ללשכות הוטרינריות ותחנות ההסגר וכו' שמרוחקות 30 ק"מ ומעלה ממשרד החקלאות יחושב מרחק הנסיעה אליה כשעת נסיעה אחת לכל כיוון. נסיעה מעל 100 ק"מ תחשב 1.5 שעות</t>
  </si>
  <si>
    <t xml:space="preserve">פרק 01 - אחזקה </t>
  </si>
  <si>
    <t>פרק 02 - התקנות</t>
  </si>
  <si>
    <t>מיכלית שאיבה לשטיפה וניקוי קווי ביוב ותיעול בלחץ גבוה ופינוי הפסולת למקום שפך מאושר ע"י המשרד להגנת הסביבה, לרבות התארגנות באתר, סידורי בטיחות מתאימים, איטום קווים בפקקים וניקוי התאים</t>
  </si>
  <si>
    <t>מיכלית שאיבה לשטיפה וניקוי בור ביוב בלחץ מים גבוה, בנפח 6 מ"ק, לרבות פינוי פסולת למקום שפך מאושר ע"י המשרד להגנת הסביבה</t>
  </si>
  <si>
    <t>פרק 03 - שעות עבודה</t>
  </si>
  <si>
    <t>ערכת עלות משוערת</t>
  </si>
  <si>
    <r>
      <t>סך רכש חומרים/חלקי חילוף/ציוד/עבודות בבתי מלאכה</t>
    </r>
    <r>
      <rPr>
        <sz val="11"/>
        <color theme="1"/>
        <rFont val="Arial"/>
        <family val="2"/>
        <scheme val="minor"/>
      </rPr>
      <t xml:space="preserve"> </t>
    </r>
    <r>
      <rPr>
        <b/>
        <u/>
        <sz val="11"/>
        <color theme="1"/>
        <rFont val="Arial"/>
        <family val="2"/>
        <scheme val="minor"/>
      </rPr>
      <t>לפני תוספת רווח קבלני</t>
    </r>
  </si>
  <si>
    <t>אחוז רווח קבלני מוצע</t>
  </si>
  <si>
    <t>סה"כ פרק 02, לאחר קביעת אחוז רווח קבלני</t>
  </si>
  <si>
    <t>אחוז הנחה פרק 03</t>
  </si>
  <si>
    <t xml:space="preserve">מכרז 1/2018 - "תשתיות מים" - הגנה"צ </t>
  </si>
  <si>
    <t xml:space="preserve">מכרז 1/2018 - "תשתיות מים" - נב"מ </t>
  </si>
  <si>
    <t>מכרז 1/2018 - "תשתיות מים"- שו"ט</t>
  </si>
  <si>
    <t>מכרז 1/2018 - "תשתיות מים" - סה"כ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</si>
</sst>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.0"/>
    <numFmt numFmtId="165" formatCode="#,##0.00_ ;\-#,##0.00\ 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5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25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6" xfId="0" applyBorder="1"/>
    <xf numFmtId="0" fontId="0" fillId="0" borderId="12" xfId="0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0" xfId="0" applyFont="1"/>
    <xf numFmtId="0" fontId="3" fillId="3" borderId="14" xfId="0" applyFont="1" applyFill="1" applyBorder="1"/>
    <xf numFmtId="0" fontId="3" fillId="3" borderId="15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3" fillId="3" borderId="14" xfId="0" applyFont="1" applyFill="1" applyBorder="1" applyAlignment="1"/>
    <xf numFmtId="0" fontId="0" fillId="0" borderId="11" xfId="0" applyBorder="1" applyAlignment="1"/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14" xfId="0" applyFont="1" applyFill="1" applyBorder="1" applyAlignment="1">
      <alignment horizontal="center"/>
    </xf>
    <xf numFmtId="43" fontId="2" fillId="2" borderId="14" xfId="1" applyFont="1" applyFill="1" applyBorder="1" applyAlignment="1">
      <alignment horizontal="center" vertical="center" wrapText="1"/>
    </xf>
    <xf numFmtId="43" fontId="3" fillId="3" borderId="14" xfId="1" applyFont="1" applyFill="1" applyBorder="1" applyAlignment="1">
      <alignment horizontal="center" vertical="center"/>
    </xf>
    <xf numFmtId="43" fontId="0" fillId="0" borderId="11" xfId="1" applyFont="1" applyBorder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8" xfId="1" applyFont="1" applyFill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165" fontId="5" fillId="0" borderId="18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43" fontId="0" fillId="0" borderId="22" xfId="1" applyFont="1" applyBorder="1" applyAlignment="1">
      <alignment horizontal="center" vertical="center"/>
    </xf>
    <xf numFmtId="43" fontId="2" fillId="0" borderId="22" xfId="1" applyFont="1" applyBorder="1" applyAlignment="1">
      <alignment horizontal="center" vertical="center"/>
    </xf>
    <xf numFmtId="0" fontId="0" fillId="0" borderId="23" xfId="0" applyBorder="1"/>
    <xf numFmtId="0" fontId="0" fillId="0" borderId="26" xfId="0" applyBorder="1" applyAlignment="1">
      <alignment horizontal="center"/>
    </xf>
    <xf numFmtId="43" fontId="0" fillId="0" borderId="26" xfId="1" applyFont="1" applyBorder="1" applyAlignment="1">
      <alignment horizontal="center" vertical="center"/>
    </xf>
    <xf numFmtId="43" fontId="2" fillId="0" borderId="26" xfId="1" applyFont="1" applyBorder="1" applyAlignment="1">
      <alignment horizontal="center" vertical="center"/>
    </xf>
    <xf numFmtId="0" fontId="0" fillId="0" borderId="27" xfId="0" applyBorder="1"/>
    <xf numFmtId="43" fontId="0" fillId="4" borderId="5" xfId="1" applyFont="1" applyFill="1" applyBorder="1" applyAlignment="1">
      <alignment horizontal="center" vertical="center"/>
    </xf>
    <xf numFmtId="43" fontId="2" fillId="4" borderId="5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0" fillId="0" borderId="11" xfId="0" applyFont="1" applyBorder="1" applyAlignment="1">
      <alignment wrapText="1"/>
    </xf>
    <xf numFmtId="164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2" fillId="2" borderId="14" xfId="1" applyNumberFormat="1" applyFont="1" applyFill="1" applyBorder="1" applyAlignment="1">
      <alignment horizontal="center" vertical="center" wrapText="1"/>
    </xf>
    <xf numFmtId="4" fontId="3" fillId="3" borderId="14" xfId="1" applyNumberFormat="1" applyFont="1" applyFill="1" applyBorder="1" applyAlignment="1">
      <alignment horizontal="center" vertical="center"/>
    </xf>
    <xf numFmtId="4" fontId="0" fillId="0" borderId="11" xfId="1" applyNumberFormat="1" applyFont="1" applyBorder="1" applyAlignment="1">
      <alignment horizontal="center" vertical="center"/>
    </xf>
    <xf numFmtId="4" fontId="0" fillId="0" borderId="5" xfId="1" applyNumberFormat="1" applyFont="1" applyBorder="1" applyAlignment="1">
      <alignment horizontal="center" vertical="center"/>
    </xf>
    <xf numFmtId="4" fontId="0" fillId="0" borderId="26" xfId="1" applyNumberFormat="1" applyFont="1" applyBorder="1" applyAlignment="1">
      <alignment horizontal="center" vertical="center"/>
    </xf>
    <xf numFmtId="4" fontId="0" fillId="4" borderId="5" xfId="1" applyNumberFormat="1" applyFont="1" applyFill="1" applyBorder="1" applyAlignment="1">
      <alignment horizontal="center" vertical="center"/>
    </xf>
    <xf numFmtId="4" fontId="0" fillId="0" borderId="22" xfId="1" applyNumberFormat="1" applyFont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4" fontId="2" fillId="2" borderId="8" xfId="1" applyNumberFormat="1" applyFont="1" applyFill="1" applyBorder="1" applyAlignment="1">
      <alignment horizontal="center" vertical="center"/>
    </xf>
    <xf numFmtId="4" fontId="0" fillId="0" borderId="0" xfId="1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7" fillId="5" borderId="5" xfId="0" applyFont="1" applyFill="1" applyBorder="1" applyAlignment="1">
      <alignment horizontal="center"/>
    </xf>
    <xf numFmtId="1" fontId="7" fillId="5" borderId="5" xfId="0" applyNumberFormat="1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rightToLeft="1" view="pageBreakPreview" zoomScaleNormal="100" zoomScaleSheetLayoutView="100" workbookViewId="0">
      <pane ySplit="2" topLeftCell="A15" activePane="bottomLeft" state="frozen"/>
      <selection pane="bottomLeft" activeCell="D25" sqref="D25"/>
    </sheetView>
  </sheetViews>
  <sheetFormatPr defaultRowHeight="14.25" x14ac:dyDescent="0.2"/>
  <cols>
    <col min="1" max="1" width="4.375" style="17" customWidth="1"/>
    <col min="2" max="2" width="50.25" customWidth="1"/>
    <col min="3" max="3" width="7.125" style="17" customWidth="1"/>
    <col min="4" max="4" width="9.875" style="17" bestFit="1" customWidth="1"/>
    <col min="5" max="5" width="10.25" style="69" bestFit="1" customWidth="1"/>
    <col min="6" max="6" width="11" style="32" customWidth="1"/>
    <col min="7" max="7" width="20.25" customWidth="1"/>
  </cols>
  <sheetData>
    <row r="1" spans="1:7" ht="32.25" thickTop="1" thickBot="1" x14ac:dyDescent="0.45">
      <c r="A1" s="73" t="s">
        <v>40</v>
      </c>
      <c r="B1" s="74"/>
      <c r="C1" s="74"/>
      <c r="D1" s="74"/>
      <c r="E1" s="74"/>
      <c r="F1" s="74"/>
      <c r="G1" s="37">
        <f>F28</f>
        <v>300046.5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60" t="s">
        <v>12</v>
      </c>
      <c r="F2" s="26" t="s">
        <v>11</v>
      </c>
      <c r="G2" s="9" t="s">
        <v>4</v>
      </c>
    </row>
    <row r="3" spans="1:7" s="10" customFormat="1" ht="21.75" thickTop="1" thickBot="1" x14ac:dyDescent="0.35">
      <c r="A3" s="16">
        <v>1</v>
      </c>
      <c r="B3" s="11" t="s">
        <v>29</v>
      </c>
      <c r="C3" s="25"/>
      <c r="D3" s="25"/>
      <c r="E3" s="61"/>
      <c r="F3" s="27"/>
      <c r="G3" s="12"/>
    </row>
    <row r="4" spans="1:7" ht="15" thickTop="1" x14ac:dyDescent="0.2">
      <c r="A4" s="38">
        <v>1.1000000000000001</v>
      </c>
      <c r="B4" s="22" t="s">
        <v>22</v>
      </c>
      <c r="C4" s="23" t="s">
        <v>10</v>
      </c>
      <c r="D4" s="23">
        <v>20</v>
      </c>
      <c r="E4" s="62">
        <v>150</v>
      </c>
      <c r="F4" s="28">
        <f t="shared" ref="F4:F8" si="0">E4*D4</f>
        <v>3000</v>
      </c>
      <c r="G4" s="2"/>
    </row>
    <row r="5" spans="1:7" x14ac:dyDescent="0.2">
      <c r="A5" s="38">
        <v>1.2</v>
      </c>
      <c r="B5" s="22" t="s">
        <v>23</v>
      </c>
      <c r="C5" s="23" t="s">
        <v>10</v>
      </c>
      <c r="D5" s="23">
        <v>15</v>
      </c>
      <c r="E5" s="62">
        <v>180</v>
      </c>
      <c r="F5" s="28">
        <f t="shared" si="0"/>
        <v>2700</v>
      </c>
      <c r="G5" s="2"/>
    </row>
    <row r="6" spans="1:7" s="20" customFormat="1" x14ac:dyDescent="0.2">
      <c r="A6" s="34">
        <v>1.3</v>
      </c>
      <c r="B6" s="35" t="s">
        <v>24</v>
      </c>
      <c r="C6" s="24" t="s">
        <v>13</v>
      </c>
      <c r="D6" s="24">
        <v>250</v>
      </c>
      <c r="E6" s="63">
        <v>120</v>
      </c>
      <c r="F6" s="29">
        <f>E6*D6</f>
        <v>30000</v>
      </c>
      <c r="G6" s="36"/>
    </row>
    <row r="7" spans="1:7" s="20" customFormat="1" x14ac:dyDescent="0.2">
      <c r="A7" s="38">
        <v>1.4</v>
      </c>
      <c r="B7" s="35" t="s">
        <v>25</v>
      </c>
      <c r="C7" s="24" t="s">
        <v>10</v>
      </c>
      <c r="D7" s="24">
        <v>10</v>
      </c>
      <c r="E7" s="63">
        <v>220</v>
      </c>
      <c r="F7" s="29">
        <f>E7*D7</f>
        <v>2200</v>
      </c>
      <c r="G7" s="36"/>
    </row>
    <row r="8" spans="1:7" s="20" customFormat="1" ht="46.5" customHeight="1" x14ac:dyDescent="0.2">
      <c r="A8" s="34">
        <v>1.5</v>
      </c>
      <c r="B8" s="18" t="s">
        <v>31</v>
      </c>
      <c r="C8" s="23" t="s">
        <v>13</v>
      </c>
      <c r="D8" s="23">
        <v>250</v>
      </c>
      <c r="E8" s="62">
        <v>12</v>
      </c>
      <c r="F8" s="28">
        <f t="shared" si="0"/>
        <v>3000</v>
      </c>
      <c r="G8" s="19"/>
    </row>
    <row r="9" spans="1:7" s="20" customFormat="1" ht="31.5" customHeight="1" x14ac:dyDescent="0.2">
      <c r="A9" s="38">
        <v>1.6</v>
      </c>
      <c r="B9" s="35" t="s">
        <v>32</v>
      </c>
      <c r="C9" s="54" t="s">
        <v>26</v>
      </c>
      <c r="D9" s="24">
        <v>15</v>
      </c>
      <c r="E9" s="63">
        <v>1500</v>
      </c>
      <c r="F9" s="29">
        <f>E9*D9</f>
        <v>22500</v>
      </c>
      <c r="G9" s="36"/>
    </row>
    <row r="10" spans="1:7" s="20" customFormat="1" ht="57" x14ac:dyDescent="0.2">
      <c r="A10" s="34">
        <v>1.7</v>
      </c>
      <c r="B10" s="35" t="s">
        <v>27</v>
      </c>
      <c r="C10" s="54" t="s">
        <v>26</v>
      </c>
      <c r="D10" s="24">
        <v>5</v>
      </c>
      <c r="E10" s="63">
        <v>1950</v>
      </c>
      <c r="F10" s="29">
        <f>E10*D10</f>
        <v>9750</v>
      </c>
      <c r="G10" s="36"/>
    </row>
    <row r="11" spans="1:7" s="20" customFormat="1" ht="42.75" x14ac:dyDescent="0.2">
      <c r="A11" s="38">
        <v>1.8</v>
      </c>
      <c r="B11" s="35" t="s">
        <v>28</v>
      </c>
      <c r="C11" s="24" t="s">
        <v>14</v>
      </c>
      <c r="D11" s="24">
        <v>0</v>
      </c>
      <c r="E11" s="63">
        <v>220</v>
      </c>
      <c r="F11" s="29">
        <f>E11*D11</f>
        <v>0</v>
      </c>
      <c r="G11" s="36"/>
    </row>
    <row r="12" spans="1:7" ht="15" x14ac:dyDescent="0.25">
      <c r="A12" s="75" t="s">
        <v>7</v>
      </c>
      <c r="B12" s="76"/>
      <c r="C12" s="45"/>
      <c r="D12" s="45"/>
      <c r="E12" s="64"/>
      <c r="F12" s="47">
        <f>SUM(F4:F11)</f>
        <v>73150</v>
      </c>
      <c r="G12" s="48"/>
    </row>
    <row r="13" spans="1:7" ht="15" x14ac:dyDescent="0.25">
      <c r="A13" s="55"/>
      <c r="B13" s="51" t="s">
        <v>17</v>
      </c>
      <c r="C13" s="15" t="s">
        <v>15</v>
      </c>
      <c r="D13" s="71"/>
      <c r="E13" s="65"/>
      <c r="F13" s="50"/>
      <c r="G13" s="1"/>
    </row>
    <row r="14" spans="1:7" ht="15.75" thickBot="1" x14ac:dyDescent="0.3">
      <c r="A14" s="39"/>
      <c r="B14" s="40" t="s">
        <v>16</v>
      </c>
      <c r="C14" s="41"/>
      <c r="D14" s="41"/>
      <c r="E14" s="66"/>
      <c r="F14" s="43">
        <f>F12*(1-(D13/100))</f>
        <v>73150</v>
      </c>
      <c r="G14" s="44"/>
    </row>
    <row r="15" spans="1:7" s="10" customFormat="1" ht="21.75" thickTop="1" thickBot="1" x14ac:dyDescent="0.35">
      <c r="A15" s="16">
        <v>2</v>
      </c>
      <c r="B15" s="21" t="s">
        <v>30</v>
      </c>
      <c r="C15" s="25"/>
      <c r="D15" s="25"/>
      <c r="E15" s="61"/>
      <c r="F15" s="27"/>
      <c r="G15" s="12"/>
    </row>
    <row r="16" spans="1:7" s="20" customFormat="1" ht="48" customHeight="1" thickTop="1" x14ac:dyDescent="0.2">
      <c r="A16" s="34">
        <v>2.1</v>
      </c>
      <c r="B16" s="35" t="s">
        <v>35</v>
      </c>
      <c r="C16" s="54" t="s">
        <v>34</v>
      </c>
      <c r="D16" s="59">
        <v>150000</v>
      </c>
      <c r="E16" s="63">
        <v>1</v>
      </c>
      <c r="F16" s="29">
        <f>E16*D16</f>
        <v>150000</v>
      </c>
      <c r="G16" s="36"/>
    </row>
    <row r="17" spans="1:7" ht="15" x14ac:dyDescent="0.25">
      <c r="A17" s="75" t="s">
        <v>8</v>
      </c>
      <c r="B17" s="76"/>
      <c r="C17" s="15"/>
      <c r="D17" s="15"/>
      <c r="E17" s="63"/>
      <c r="F17" s="33">
        <f>SUM(F16:F16)</f>
        <v>150000</v>
      </c>
      <c r="G17" s="1"/>
    </row>
    <row r="18" spans="1:7" ht="15" x14ac:dyDescent="0.25">
      <c r="A18" s="52"/>
      <c r="B18" s="51" t="s">
        <v>36</v>
      </c>
      <c r="C18" s="15" t="s">
        <v>15</v>
      </c>
      <c r="D18" s="71"/>
      <c r="E18" s="65"/>
      <c r="F18" s="50"/>
      <c r="G18" s="1"/>
    </row>
    <row r="19" spans="1:7" ht="15.75" thickBot="1" x14ac:dyDescent="0.3">
      <c r="A19" s="39"/>
      <c r="B19" s="40" t="s">
        <v>37</v>
      </c>
      <c r="C19" s="41"/>
      <c r="D19" s="41"/>
      <c r="E19" s="66"/>
      <c r="F19" s="43">
        <f>F17*(1+(D18/100))</f>
        <v>150000</v>
      </c>
      <c r="G19" s="44"/>
    </row>
    <row r="20" spans="1:7" s="10" customFormat="1" ht="21.75" thickTop="1" thickBot="1" x14ac:dyDescent="0.35">
      <c r="A20" s="16">
        <v>3</v>
      </c>
      <c r="B20" s="21" t="s">
        <v>33</v>
      </c>
      <c r="C20" s="25"/>
      <c r="D20" s="25"/>
      <c r="E20" s="61"/>
      <c r="F20" s="27"/>
      <c r="G20" s="12"/>
    </row>
    <row r="21" spans="1:7" ht="15" thickTop="1" x14ac:dyDescent="0.2">
      <c r="A21" s="57">
        <v>3.1</v>
      </c>
      <c r="B21" s="35" t="s">
        <v>19</v>
      </c>
      <c r="C21" s="58" t="s">
        <v>14</v>
      </c>
      <c r="D21" s="23">
        <v>70</v>
      </c>
      <c r="E21" s="62">
        <v>90</v>
      </c>
      <c r="F21" s="28">
        <f>E21*D21</f>
        <v>6300</v>
      </c>
      <c r="G21" s="2"/>
    </row>
    <row r="22" spans="1:7" s="20" customFormat="1" ht="17.25" customHeight="1" x14ac:dyDescent="0.2">
      <c r="A22" s="38">
        <v>3.2</v>
      </c>
      <c r="B22" s="35" t="s">
        <v>20</v>
      </c>
      <c r="C22" s="23" t="s">
        <v>14</v>
      </c>
      <c r="D22" s="23">
        <v>200</v>
      </c>
      <c r="E22" s="62">
        <v>90</v>
      </c>
      <c r="F22" s="28">
        <f>E22*D22</f>
        <v>18000</v>
      </c>
      <c r="G22" s="19"/>
    </row>
    <row r="23" spans="1:7" x14ac:dyDescent="0.2">
      <c r="A23" s="38">
        <v>3.3</v>
      </c>
      <c r="B23" s="56" t="s">
        <v>21</v>
      </c>
      <c r="C23" s="23" t="s">
        <v>14</v>
      </c>
      <c r="D23" s="23">
        <v>200</v>
      </c>
      <c r="E23" s="62">
        <v>45</v>
      </c>
      <c r="F23" s="28">
        <f>E23*D23</f>
        <v>9000</v>
      </c>
      <c r="G23" s="2"/>
    </row>
    <row r="24" spans="1:7" ht="15" x14ac:dyDescent="0.25">
      <c r="A24" s="75" t="s">
        <v>9</v>
      </c>
      <c r="B24" s="76"/>
      <c r="C24" s="15"/>
      <c r="D24" s="15"/>
      <c r="E24" s="63"/>
      <c r="F24" s="33">
        <f>SUM(F21:F23)</f>
        <v>33300</v>
      </c>
      <c r="G24" s="1"/>
    </row>
    <row r="25" spans="1:7" ht="15" x14ac:dyDescent="0.25">
      <c r="A25" s="52"/>
      <c r="B25" s="51" t="s">
        <v>38</v>
      </c>
      <c r="C25" s="15" t="s">
        <v>15</v>
      </c>
      <c r="D25" s="71"/>
      <c r="E25" s="65"/>
      <c r="F25" s="50"/>
      <c r="G25" s="1"/>
    </row>
    <row r="26" spans="1:7" ht="15.75" thickBot="1" x14ac:dyDescent="0.3">
      <c r="A26" s="39"/>
      <c r="B26" s="53" t="s">
        <v>18</v>
      </c>
      <c r="C26" s="41"/>
      <c r="D26" s="41"/>
      <c r="E26" s="66"/>
      <c r="F26" s="43">
        <f>F24*(1-(D25/100))</f>
        <v>33300</v>
      </c>
      <c r="G26" s="44"/>
    </row>
    <row r="27" spans="1:7" ht="15.75" thickTop="1" x14ac:dyDescent="0.2">
      <c r="A27" s="13"/>
      <c r="B27" s="3" t="s">
        <v>6</v>
      </c>
      <c r="C27" s="3"/>
      <c r="D27" s="3"/>
      <c r="E27" s="67"/>
      <c r="F27" s="30">
        <f>F14+F19+F26</f>
        <v>256450</v>
      </c>
      <c r="G27" s="4"/>
    </row>
    <row r="28" spans="1:7" ht="15.75" thickBot="1" x14ac:dyDescent="0.25">
      <c r="A28" s="14"/>
      <c r="B28" s="5" t="s">
        <v>5</v>
      </c>
      <c r="C28" s="5"/>
      <c r="D28" s="5"/>
      <c r="E28" s="68"/>
      <c r="F28" s="31">
        <f>F27*1.17</f>
        <v>300046.5</v>
      </c>
      <c r="G28" s="6"/>
    </row>
    <row r="29" spans="1:7" ht="15" thickTop="1" x14ac:dyDescent="0.2"/>
    <row r="32" spans="1:7" x14ac:dyDescent="0.2">
      <c r="A32"/>
      <c r="C32"/>
      <c r="D32"/>
      <c r="E32" s="70"/>
      <c r="F32"/>
    </row>
    <row r="33" spans="1:6" x14ac:dyDescent="0.2">
      <c r="A33"/>
      <c r="C33"/>
      <c r="D33"/>
      <c r="E33" s="70"/>
      <c r="F33"/>
    </row>
    <row r="34" spans="1:6" x14ac:dyDescent="0.2">
      <c r="A34"/>
      <c r="C34"/>
      <c r="D34"/>
      <c r="E34" s="70"/>
      <c r="F34"/>
    </row>
    <row r="35" spans="1:6" x14ac:dyDescent="0.2">
      <c r="A35"/>
      <c r="C35"/>
      <c r="D35"/>
      <c r="E35" s="70"/>
      <c r="F35"/>
    </row>
    <row r="36" spans="1:6" x14ac:dyDescent="0.2">
      <c r="A36"/>
      <c r="C36"/>
      <c r="D36"/>
      <c r="E36" s="70"/>
      <c r="F36"/>
    </row>
    <row r="37" spans="1:6" x14ac:dyDescent="0.2">
      <c r="A37"/>
      <c r="C37"/>
      <c r="D37"/>
      <c r="E37" s="70"/>
      <c r="F37"/>
    </row>
    <row r="38" spans="1:6" x14ac:dyDescent="0.2">
      <c r="A38"/>
      <c r="C38"/>
      <c r="D38"/>
      <c r="E38" s="70"/>
      <c r="F38"/>
    </row>
    <row r="39" spans="1:6" x14ac:dyDescent="0.2">
      <c r="A39"/>
      <c r="C39"/>
      <c r="D39"/>
      <c r="E39" s="70"/>
      <c r="F39"/>
    </row>
    <row r="40" spans="1:6" x14ac:dyDescent="0.2">
      <c r="A40"/>
      <c r="C40"/>
      <c r="D40"/>
      <c r="E40" s="70"/>
      <c r="F40"/>
    </row>
    <row r="41" spans="1:6" x14ac:dyDescent="0.2">
      <c r="A41"/>
      <c r="C41"/>
      <c r="D41"/>
      <c r="E41" s="70"/>
      <c r="F41"/>
    </row>
    <row r="42" spans="1:6" x14ac:dyDescent="0.2">
      <c r="A42"/>
      <c r="C42"/>
      <c r="D42"/>
      <c r="E42" s="70"/>
      <c r="F42"/>
    </row>
    <row r="43" spans="1:6" x14ac:dyDescent="0.2">
      <c r="A43"/>
      <c r="C43"/>
      <c r="D43"/>
      <c r="E43" s="70"/>
      <c r="F43"/>
    </row>
    <row r="44" spans="1:6" x14ac:dyDescent="0.2">
      <c r="A44"/>
      <c r="C44"/>
      <c r="D44"/>
      <c r="E44" s="70"/>
      <c r="F44"/>
    </row>
    <row r="45" spans="1:6" x14ac:dyDescent="0.2">
      <c r="A45"/>
      <c r="C45"/>
      <c r="D45"/>
      <c r="E45" s="70"/>
      <c r="F45"/>
    </row>
    <row r="46" spans="1:6" x14ac:dyDescent="0.2">
      <c r="A46"/>
      <c r="C46"/>
      <c r="D46"/>
      <c r="E46" s="70"/>
      <c r="F46"/>
    </row>
    <row r="47" spans="1:6" x14ac:dyDescent="0.2">
      <c r="A47"/>
      <c r="C47"/>
      <c r="D47"/>
      <c r="E47" s="70"/>
      <c r="F47"/>
    </row>
    <row r="48" spans="1:6" x14ac:dyDescent="0.2">
      <c r="A48"/>
      <c r="C48"/>
      <c r="D48"/>
      <c r="E48" s="70"/>
      <c r="F48"/>
    </row>
    <row r="49" spans="1:6" x14ac:dyDescent="0.2">
      <c r="A49"/>
      <c r="C49"/>
      <c r="D49"/>
      <c r="E49" s="70"/>
      <c r="F49"/>
    </row>
    <row r="50" spans="1:6" x14ac:dyDescent="0.2">
      <c r="A50"/>
      <c r="C50"/>
      <c r="D50"/>
      <c r="E50" s="70"/>
      <c r="F50"/>
    </row>
    <row r="51" spans="1:6" x14ac:dyDescent="0.2">
      <c r="A51"/>
      <c r="C51"/>
      <c r="D51"/>
      <c r="E51" s="70"/>
      <c r="F51"/>
    </row>
    <row r="52" spans="1:6" x14ac:dyDescent="0.2">
      <c r="A52"/>
      <c r="C52"/>
      <c r="D52"/>
      <c r="E52" s="70"/>
      <c r="F52"/>
    </row>
    <row r="53" spans="1:6" x14ac:dyDescent="0.2">
      <c r="A53"/>
      <c r="C53"/>
      <c r="D53"/>
      <c r="E53" s="70"/>
      <c r="F53"/>
    </row>
    <row r="54" spans="1:6" x14ac:dyDescent="0.2">
      <c r="A54"/>
      <c r="C54"/>
      <c r="D54"/>
      <c r="E54" s="70"/>
      <c r="F54"/>
    </row>
    <row r="55" spans="1:6" x14ac:dyDescent="0.2">
      <c r="A55"/>
      <c r="C55"/>
      <c r="D55"/>
      <c r="E55" s="70"/>
      <c r="F55"/>
    </row>
    <row r="56" spans="1:6" x14ac:dyDescent="0.2">
      <c r="A56"/>
      <c r="C56"/>
      <c r="D56"/>
      <c r="E56" s="70"/>
      <c r="F56"/>
    </row>
    <row r="57" spans="1:6" x14ac:dyDescent="0.2">
      <c r="A57"/>
      <c r="C57"/>
      <c r="D57"/>
      <c r="E57" s="70"/>
      <c r="F57"/>
    </row>
    <row r="58" spans="1:6" x14ac:dyDescent="0.2">
      <c r="A58"/>
      <c r="C58"/>
      <c r="D58"/>
      <c r="E58" s="70"/>
      <c r="F58"/>
    </row>
    <row r="59" spans="1:6" x14ac:dyDescent="0.2">
      <c r="A59"/>
      <c r="C59"/>
      <c r="D59"/>
      <c r="E59" s="70"/>
      <c r="F59"/>
    </row>
    <row r="60" spans="1:6" x14ac:dyDescent="0.2">
      <c r="A60"/>
      <c r="C60"/>
      <c r="D60"/>
      <c r="E60" s="70"/>
      <c r="F60"/>
    </row>
    <row r="61" spans="1:6" x14ac:dyDescent="0.2">
      <c r="A61"/>
      <c r="C61"/>
      <c r="D61"/>
      <c r="E61" s="70"/>
      <c r="F61"/>
    </row>
    <row r="62" spans="1:6" x14ac:dyDescent="0.2">
      <c r="A62"/>
      <c r="C62"/>
      <c r="D62"/>
      <c r="E62" s="70"/>
      <c r="F62"/>
    </row>
    <row r="63" spans="1:6" x14ac:dyDescent="0.2">
      <c r="A63"/>
      <c r="C63"/>
      <c r="D63"/>
      <c r="E63" s="70"/>
      <c r="F63"/>
    </row>
    <row r="64" spans="1:6" x14ac:dyDescent="0.2">
      <c r="A64"/>
      <c r="C64"/>
      <c r="D64"/>
      <c r="E64" s="70"/>
      <c r="F64"/>
    </row>
    <row r="65" spans="1:6" x14ac:dyDescent="0.2">
      <c r="A65"/>
      <c r="C65"/>
      <c r="D65"/>
      <c r="E65" s="70"/>
      <c r="F65"/>
    </row>
    <row r="66" spans="1:6" x14ac:dyDescent="0.2">
      <c r="A66"/>
      <c r="C66"/>
      <c r="D66"/>
      <c r="E66" s="70"/>
      <c r="F66"/>
    </row>
    <row r="67" spans="1:6" x14ac:dyDescent="0.2">
      <c r="A67"/>
      <c r="C67"/>
      <c r="D67"/>
      <c r="E67" s="70"/>
      <c r="F67"/>
    </row>
    <row r="68" spans="1:6" x14ac:dyDescent="0.2">
      <c r="A68"/>
      <c r="C68"/>
      <c r="D68"/>
      <c r="E68" s="70"/>
      <c r="F68"/>
    </row>
    <row r="69" spans="1:6" x14ac:dyDescent="0.2">
      <c r="A69"/>
      <c r="C69"/>
      <c r="D69"/>
      <c r="E69" s="70"/>
      <c r="F69"/>
    </row>
    <row r="70" spans="1:6" x14ac:dyDescent="0.2">
      <c r="A70"/>
      <c r="C70"/>
      <c r="D70"/>
      <c r="E70" s="70"/>
      <c r="F70"/>
    </row>
    <row r="71" spans="1:6" x14ac:dyDescent="0.2">
      <c r="A71"/>
      <c r="C71"/>
      <c r="D71"/>
      <c r="E71" s="70"/>
      <c r="F71"/>
    </row>
    <row r="72" spans="1:6" x14ac:dyDescent="0.2">
      <c r="A72"/>
      <c r="C72"/>
      <c r="D72"/>
      <c r="E72" s="70"/>
      <c r="F72"/>
    </row>
    <row r="73" spans="1:6" x14ac:dyDescent="0.2">
      <c r="A73"/>
      <c r="C73"/>
      <c r="D73"/>
      <c r="E73" s="70"/>
      <c r="F73"/>
    </row>
    <row r="74" spans="1:6" x14ac:dyDescent="0.2">
      <c r="A74"/>
      <c r="C74"/>
      <c r="D74"/>
      <c r="E74" s="70"/>
      <c r="F74"/>
    </row>
    <row r="75" spans="1:6" x14ac:dyDescent="0.2">
      <c r="A75"/>
      <c r="C75"/>
      <c r="D75"/>
      <c r="E75" s="70"/>
      <c r="F75"/>
    </row>
    <row r="76" spans="1:6" x14ac:dyDescent="0.2">
      <c r="A76"/>
      <c r="C76"/>
      <c r="D76"/>
      <c r="E76" s="70"/>
      <c r="F76"/>
    </row>
    <row r="77" spans="1:6" x14ac:dyDescent="0.2">
      <c r="A77"/>
      <c r="C77"/>
      <c r="D77"/>
      <c r="E77" s="70"/>
      <c r="F77"/>
    </row>
    <row r="78" spans="1:6" x14ac:dyDescent="0.2">
      <c r="A78"/>
      <c r="C78"/>
      <c r="D78"/>
      <c r="E78" s="70"/>
      <c r="F78"/>
    </row>
    <row r="79" spans="1:6" x14ac:dyDescent="0.2">
      <c r="A79"/>
      <c r="C79"/>
      <c r="D79"/>
      <c r="E79" s="70"/>
      <c r="F79"/>
    </row>
    <row r="80" spans="1:6" x14ac:dyDescent="0.2">
      <c r="A80"/>
      <c r="C80"/>
      <c r="D80"/>
      <c r="E80" s="70"/>
      <c r="F80"/>
    </row>
    <row r="81" spans="1:6" x14ac:dyDescent="0.2">
      <c r="A81"/>
      <c r="C81"/>
      <c r="D81"/>
      <c r="E81" s="70"/>
      <c r="F81"/>
    </row>
    <row r="82" spans="1:6" x14ac:dyDescent="0.2">
      <c r="A82"/>
      <c r="C82"/>
      <c r="D82"/>
      <c r="E82" s="70"/>
      <c r="F82"/>
    </row>
    <row r="83" spans="1:6" x14ac:dyDescent="0.2">
      <c r="A83"/>
      <c r="C83"/>
      <c r="D83"/>
      <c r="E83" s="70"/>
      <c r="F83"/>
    </row>
    <row r="84" spans="1:6" x14ac:dyDescent="0.2">
      <c r="A84"/>
      <c r="C84"/>
      <c r="D84"/>
      <c r="E84" s="70"/>
      <c r="F84"/>
    </row>
    <row r="85" spans="1:6" x14ac:dyDescent="0.2">
      <c r="A85"/>
      <c r="C85"/>
      <c r="D85"/>
      <c r="E85" s="70"/>
      <c r="F85"/>
    </row>
    <row r="86" spans="1:6" x14ac:dyDescent="0.2">
      <c r="A86"/>
      <c r="C86"/>
      <c r="D86"/>
      <c r="E86" s="70"/>
      <c r="F86"/>
    </row>
    <row r="87" spans="1:6" x14ac:dyDescent="0.2">
      <c r="A87"/>
      <c r="C87"/>
      <c r="D87"/>
      <c r="E87" s="70"/>
      <c r="F87"/>
    </row>
    <row r="88" spans="1:6" x14ac:dyDescent="0.2">
      <c r="A88"/>
      <c r="C88"/>
      <c r="D88"/>
      <c r="E88" s="70"/>
      <c r="F88"/>
    </row>
    <row r="89" spans="1:6" x14ac:dyDescent="0.2">
      <c r="A89"/>
      <c r="C89"/>
      <c r="D89"/>
      <c r="E89" s="70"/>
      <c r="F89"/>
    </row>
    <row r="90" spans="1:6" x14ac:dyDescent="0.2">
      <c r="A90"/>
      <c r="C90"/>
      <c r="D90"/>
      <c r="E90" s="70"/>
      <c r="F90"/>
    </row>
    <row r="91" spans="1:6" x14ac:dyDescent="0.2">
      <c r="A91"/>
      <c r="C91"/>
      <c r="D91"/>
      <c r="E91" s="70"/>
      <c r="F91"/>
    </row>
    <row r="92" spans="1:6" x14ac:dyDescent="0.2">
      <c r="A92"/>
      <c r="C92"/>
      <c r="D92"/>
      <c r="E92" s="70"/>
      <c r="F92"/>
    </row>
    <row r="93" spans="1:6" x14ac:dyDescent="0.2">
      <c r="A93"/>
      <c r="C93"/>
      <c r="D93"/>
      <c r="E93" s="70"/>
      <c r="F93"/>
    </row>
    <row r="94" spans="1:6" x14ac:dyDescent="0.2">
      <c r="A94"/>
      <c r="C94"/>
      <c r="D94"/>
      <c r="E94" s="70"/>
      <c r="F94"/>
    </row>
    <row r="95" spans="1:6" x14ac:dyDescent="0.2">
      <c r="A95"/>
      <c r="C95"/>
      <c r="D95"/>
      <c r="E95" s="70"/>
      <c r="F95"/>
    </row>
    <row r="96" spans="1:6" x14ac:dyDescent="0.2">
      <c r="A96"/>
      <c r="C96"/>
      <c r="D96"/>
      <c r="E96" s="70"/>
      <c r="F96"/>
    </row>
    <row r="97" spans="1:6" x14ac:dyDescent="0.2">
      <c r="A97"/>
      <c r="C97"/>
      <c r="D97"/>
      <c r="E97" s="70"/>
      <c r="F97"/>
    </row>
    <row r="98" spans="1:6" x14ac:dyDescent="0.2">
      <c r="A98"/>
      <c r="C98"/>
      <c r="D98"/>
      <c r="E98" s="70"/>
      <c r="F98"/>
    </row>
    <row r="99" spans="1:6" x14ac:dyDescent="0.2">
      <c r="A99"/>
      <c r="C99"/>
      <c r="D99"/>
      <c r="E99" s="70"/>
      <c r="F99"/>
    </row>
    <row r="100" spans="1:6" x14ac:dyDescent="0.2">
      <c r="A100"/>
      <c r="C100"/>
      <c r="D100"/>
      <c r="E100" s="70"/>
      <c r="F100"/>
    </row>
    <row r="101" spans="1:6" x14ac:dyDescent="0.2">
      <c r="A101"/>
      <c r="C101"/>
      <c r="D101"/>
      <c r="E101" s="70"/>
      <c r="F101"/>
    </row>
    <row r="102" spans="1:6" x14ac:dyDescent="0.2">
      <c r="A102"/>
      <c r="C102"/>
      <c r="D102"/>
      <c r="E102" s="70"/>
      <c r="F102"/>
    </row>
    <row r="103" spans="1:6" x14ac:dyDescent="0.2">
      <c r="A103"/>
      <c r="C103"/>
      <c r="D103"/>
      <c r="E103" s="70"/>
      <c r="F103"/>
    </row>
    <row r="104" spans="1:6" x14ac:dyDescent="0.2">
      <c r="A104"/>
      <c r="C104"/>
      <c r="D104"/>
      <c r="E104" s="70"/>
      <c r="F104"/>
    </row>
    <row r="105" spans="1:6" x14ac:dyDescent="0.2">
      <c r="A105"/>
      <c r="C105"/>
      <c r="D105"/>
      <c r="E105" s="70"/>
      <c r="F105"/>
    </row>
  </sheetData>
  <mergeCells count="4">
    <mergeCell ref="A1:F1"/>
    <mergeCell ref="A12:B12"/>
    <mergeCell ref="A17:B17"/>
    <mergeCell ref="A24:B24"/>
  </mergeCells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rightToLeft="1" view="pageBreakPreview" zoomScaleNormal="100" zoomScaleSheetLayoutView="100" workbookViewId="0">
      <pane ySplit="2" topLeftCell="A15" activePane="bottomLeft" state="frozen"/>
      <selection pane="bottomLeft" activeCell="D13" sqref="D13"/>
    </sheetView>
  </sheetViews>
  <sheetFormatPr defaultRowHeight="14.25" x14ac:dyDescent="0.2"/>
  <cols>
    <col min="1" max="1" width="4.375" style="17" customWidth="1"/>
    <col min="2" max="2" width="50.25" customWidth="1"/>
    <col min="3" max="3" width="7.125" style="17" customWidth="1"/>
    <col min="4" max="4" width="9.875" style="17" bestFit="1" customWidth="1"/>
    <col min="5" max="5" width="10.25" style="32" bestFit="1" customWidth="1"/>
    <col min="6" max="6" width="10.75" style="32" customWidth="1"/>
    <col min="7" max="7" width="20.25" customWidth="1"/>
  </cols>
  <sheetData>
    <row r="1" spans="1:7" ht="32.25" thickTop="1" thickBot="1" x14ac:dyDescent="0.45">
      <c r="A1" s="73" t="s">
        <v>39</v>
      </c>
      <c r="B1" s="74"/>
      <c r="C1" s="74"/>
      <c r="D1" s="74"/>
      <c r="E1" s="74"/>
      <c r="F1" s="74"/>
      <c r="G1" s="37">
        <f>F28</f>
        <v>213922.8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26" t="s">
        <v>12</v>
      </c>
      <c r="F2" s="26" t="s">
        <v>11</v>
      </c>
      <c r="G2" s="9" t="s">
        <v>4</v>
      </c>
    </row>
    <row r="3" spans="1:7" s="10" customFormat="1" ht="21.75" thickTop="1" thickBot="1" x14ac:dyDescent="0.35">
      <c r="A3" s="16">
        <v>1</v>
      </c>
      <c r="B3" s="11" t="s">
        <v>29</v>
      </c>
      <c r="C3" s="25"/>
      <c r="D3" s="25"/>
      <c r="E3" s="27"/>
      <c r="F3" s="27"/>
      <c r="G3" s="12"/>
    </row>
    <row r="4" spans="1:7" ht="15" thickTop="1" x14ac:dyDescent="0.2">
      <c r="A4" s="38">
        <v>1.1000000000000001</v>
      </c>
      <c r="B4" s="22" t="s">
        <v>22</v>
      </c>
      <c r="C4" s="23" t="s">
        <v>10</v>
      </c>
      <c r="D4" s="23">
        <v>20</v>
      </c>
      <c r="E4" s="28">
        <v>150</v>
      </c>
      <c r="F4" s="28">
        <f t="shared" ref="F4:F8" si="0">E4*D4</f>
        <v>3000</v>
      </c>
      <c r="G4" s="2"/>
    </row>
    <row r="5" spans="1:7" x14ac:dyDescent="0.2">
      <c r="A5" s="38">
        <v>1.2</v>
      </c>
      <c r="B5" s="22" t="s">
        <v>23</v>
      </c>
      <c r="C5" s="23" t="s">
        <v>10</v>
      </c>
      <c r="D5" s="23">
        <v>15</v>
      </c>
      <c r="E5" s="28">
        <v>180</v>
      </c>
      <c r="F5" s="28">
        <f t="shared" si="0"/>
        <v>2700</v>
      </c>
      <c r="G5" s="2"/>
    </row>
    <row r="6" spans="1:7" s="20" customFormat="1" x14ac:dyDescent="0.2">
      <c r="A6" s="34">
        <v>1.3</v>
      </c>
      <c r="B6" s="35" t="s">
        <v>24</v>
      </c>
      <c r="C6" s="24" t="s">
        <v>13</v>
      </c>
      <c r="D6" s="24">
        <v>250</v>
      </c>
      <c r="E6" s="29">
        <v>120</v>
      </c>
      <c r="F6" s="29">
        <f>E6*D6</f>
        <v>30000</v>
      </c>
      <c r="G6" s="36"/>
    </row>
    <row r="7" spans="1:7" s="20" customFormat="1" x14ac:dyDescent="0.2">
      <c r="A7" s="38">
        <v>1.4</v>
      </c>
      <c r="B7" s="35" t="s">
        <v>25</v>
      </c>
      <c r="C7" s="24" t="s">
        <v>10</v>
      </c>
      <c r="D7" s="24">
        <v>2</v>
      </c>
      <c r="E7" s="29">
        <v>220</v>
      </c>
      <c r="F7" s="29">
        <f>E7*D7</f>
        <v>440</v>
      </c>
      <c r="G7" s="36"/>
    </row>
    <row r="8" spans="1:7" s="20" customFormat="1" ht="46.5" customHeight="1" x14ac:dyDescent="0.2">
      <c r="A8" s="34">
        <v>1.5</v>
      </c>
      <c r="B8" s="18" t="s">
        <v>31</v>
      </c>
      <c r="C8" s="23" t="s">
        <v>13</v>
      </c>
      <c r="D8" s="23">
        <v>100</v>
      </c>
      <c r="E8" s="28">
        <v>12</v>
      </c>
      <c r="F8" s="28">
        <f t="shared" si="0"/>
        <v>1200</v>
      </c>
      <c r="G8" s="19"/>
    </row>
    <row r="9" spans="1:7" s="20" customFormat="1" ht="31.5" customHeight="1" x14ac:dyDescent="0.2">
      <c r="A9" s="38">
        <v>1.6</v>
      </c>
      <c r="B9" s="35" t="s">
        <v>32</v>
      </c>
      <c r="C9" s="54" t="s">
        <v>26</v>
      </c>
      <c r="D9" s="24">
        <v>20</v>
      </c>
      <c r="E9" s="29">
        <v>1500</v>
      </c>
      <c r="F9" s="29">
        <f>E9*D9</f>
        <v>30000</v>
      </c>
      <c r="G9" s="36"/>
    </row>
    <row r="10" spans="1:7" s="20" customFormat="1" ht="57" x14ac:dyDescent="0.2">
      <c r="A10" s="34">
        <v>1.7</v>
      </c>
      <c r="B10" s="35" t="s">
        <v>27</v>
      </c>
      <c r="C10" s="54" t="s">
        <v>26</v>
      </c>
      <c r="D10" s="24">
        <v>15</v>
      </c>
      <c r="E10" s="29">
        <v>1950</v>
      </c>
      <c r="F10" s="29">
        <f>E10*D10</f>
        <v>29250</v>
      </c>
      <c r="G10" s="36"/>
    </row>
    <row r="11" spans="1:7" s="20" customFormat="1" ht="42.75" x14ac:dyDescent="0.2">
      <c r="A11" s="38">
        <v>1.8</v>
      </c>
      <c r="B11" s="35" t="s">
        <v>28</v>
      </c>
      <c r="C11" s="24" t="s">
        <v>14</v>
      </c>
      <c r="D11" s="24">
        <v>0</v>
      </c>
      <c r="E11" s="29">
        <v>220</v>
      </c>
      <c r="F11" s="29">
        <f>E11*D11</f>
        <v>0</v>
      </c>
      <c r="G11" s="36"/>
    </row>
    <row r="12" spans="1:7" ht="15" x14ac:dyDescent="0.25">
      <c r="A12" s="75" t="s">
        <v>7</v>
      </c>
      <c r="B12" s="76"/>
      <c r="C12" s="45"/>
      <c r="D12" s="45"/>
      <c r="E12" s="46"/>
      <c r="F12" s="47">
        <f>SUM(F4:F11)</f>
        <v>96590</v>
      </c>
      <c r="G12" s="48"/>
    </row>
    <row r="13" spans="1:7" ht="15" x14ac:dyDescent="0.25">
      <c r="A13" s="55"/>
      <c r="B13" s="51" t="s">
        <v>17</v>
      </c>
      <c r="C13" s="15" t="s">
        <v>15</v>
      </c>
      <c r="D13" s="71"/>
      <c r="E13" s="49"/>
      <c r="F13" s="50"/>
      <c r="G13" s="1"/>
    </row>
    <row r="14" spans="1:7" ht="15.75" thickBot="1" x14ac:dyDescent="0.3">
      <c r="A14" s="39"/>
      <c r="B14" s="40" t="s">
        <v>16</v>
      </c>
      <c r="C14" s="41"/>
      <c r="D14" s="41"/>
      <c r="E14" s="42"/>
      <c r="F14" s="43">
        <f>F12*(1-(D13/100))</f>
        <v>96590</v>
      </c>
      <c r="G14" s="44"/>
    </row>
    <row r="15" spans="1:7" s="10" customFormat="1" ht="21.75" thickTop="1" thickBot="1" x14ac:dyDescent="0.35">
      <c r="A15" s="16">
        <v>2</v>
      </c>
      <c r="B15" s="21" t="s">
        <v>30</v>
      </c>
      <c r="C15" s="25"/>
      <c r="D15" s="25"/>
      <c r="E15" s="27"/>
      <c r="F15" s="27"/>
      <c r="G15" s="12"/>
    </row>
    <row r="16" spans="1:7" s="20" customFormat="1" ht="48" customHeight="1" thickTop="1" x14ac:dyDescent="0.2">
      <c r="A16" s="34">
        <v>2.1</v>
      </c>
      <c r="B16" s="35" t="s">
        <v>35</v>
      </c>
      <c r="C16" s="54" t="s">
        <v>34</v>
      </c>
      <c r="D16" s="59">
        <v>75000</v>
      </c>
      <c r="E16" s="29">
        <v>1</v>
      </c>
      <c r="F16" s="29">
        <f>E16*D16</f>
        <v>75000</v>
      </c>
      <c r="G16" s="36"/>
    </row>
    <row r="17" spans="1:7" ht="15" x14ac:dyDescent="0.25">
      <c r="A17" s="75" t="s">
        <v>8</v>
      </c>
      <c r="B17" s="76"/>
      <c r="C17" s="15"/>
      <c r="D17" s="15"/>
      <c r="E17" s="29"/>
      <c r="F17" s="33">
        <f>SUM(F16:F16)</f>
        <v>75000</v>
      </c>
      <c r="G17" s="1"/>
    </row>
    <row r="18" spans="1:7" ht="15" x14ac:dyDescent="0.25">
      <c r="A18" s="52"/>
      <c r="B18" s="51" t="s">
        <v>36</v>
      </c>
      <c r="C18" s="15" t="s">
        <v>15</v>
      </c>
      <c r="D18" s="71"/>
      <c r="E18" s="49"/>
      <c r="F18" s="50"/>
      <c r="G18" s="1"/>
    </row>
    <row r="19" spans="1:7" ht="15.75" thickBot="1" x14ac:dyDescent="0.3">
      <c r="A19" s="39"/>
      <c r="B19" s="40" t="s">
        <v>37</v>
      </c>
      <c r="C19" s="41"/>
      <c r="D19" s="41"/>
      <c r="E19" s="42"/>
      <c r="F19" s="43">
        <f>F17*(1+(D18/100))</f>
        <v>75000</v>
      </c>
      <c r="G19" s="44"/>
    </row>
    <row r="20" spans="1:7" s="10" customFormat="1" ht="21.75" thickTop="1" thickBot="1" x14ac:dyDescent="0.35">
      <c r="A20" s="16">
        <v>3</v>
      </c>
      <c r="B20" s="21" t="s">
        <v>33</v>
      </c>
      <c r="C20" s="25"/>
      <c r="D20" s="25"/>
      <c r="E20" s="27"/>
      <c r="F20" s="27"/>
      <c r="G20" s="12"/>
    </row>
    <row r="21" spans="1:7" ht="15" thickTop="1" x14ac:dyDescent="0.2">
      <c r="A21" s="57">
        <v>3.1</v>
      </c>
      <c r="B21" s="35" t="s">
        <v>19</v>
      </c>
      <c r="C21" s="58" t="s">
        <v>14</v>
      </c>
      <c r="D21" s="23">
        <v>50</v>
      </c>
      <c r="E21" s="28">
        <v>90</v>
      </c>
      <c r="F21" s="28">
        <f>E21*D21</f>
        <v>4500</v>
      </c>
      <c r="G21" s="2"/>
    </row>
    <row r="22" spans="1:7" s="20" customFormat="1" ht="17.25" customHeight="1" x14ac:dyDescent="0.2">
      <c r="A22" s="38">
        <v>3.2</v>
      </c>
      <c r="B22" s="35" t="s">
        <v>20</v>
      </c>
      <c r="C22" s="23" t="s">
        <v>14</v>
      </c>
      <c r="D22" s="23">
        <v>50</v>
      </c>
      <c r="E22" s="28">
        <v>90</v>
      </c>
      <c r="F22" s="28">
        <f>E22*D22</f>
        <v>4500</v>
      </c>
      <c r="G22" s="19"/>
    </row>
    <row r="23" spans="1:7" x14ac:dyDescent="0.2">
      <c r="A23" s="38">
        <v>3.3</v>
      </c>
      <c r="B23" s="56" t="s">
        <v>21</v>
      </c>
      <c r="C23" s="23" t="s">
        <v>14</v>
      </c>
      <c r="D23" s="23">
        <v>50</v>
      </c>
      <c r="E23" s="28">
        <v>45</v>
      </c>
      <c r="F23" s="28">
        <f>E23*D23</f>
        <v>2250</v>
      </c>
      <c r="G23" s="2"/>
    </row>
    <row r="24" spans="1:7" ht="15" x14ac:dyDescent="0.25">
      <c r="A24" s="75" t="s">
        <v>9</v>
      </c>
      <c r="B24" s="76"/>
      <c r="C24" s="15"/>
      <c r="D24" s="15"/>
      <c r="E24" s="29"/>
      <c r="F24" s="33">
        <f>SUM(F21:F23)</f>
        <v>11250</v>
      </c>
      <c r="G24" s="1"/>
    </row>
    <row r="25" spans="1:7" ht="15" x14ac:dyDescent="0.25">
      <c r="A25" s="52"/>
      <c r="B25" s="51" t="s">
        <v>38</v>
      </c>
      <c r="C25" s="15" t="s">
        <v>15</v>
      </c>
      <c r="D25" s="71"/>
      <c r="E25" s="49"/>
      <c r="F25" s="50"/>
      <c r="G25" s="1"/>
    </row>
    <row r="26" spans="1:7" ht="15.75" thickBot="1" x14ac:dyDescent="0.3">
      <c r="A26" s="39"/>
      <c r="B26" s="53" t="s">
        <v>18</v>
      </c>
      <c r="C26" s="41"/>
      <c r="D26" s="41"/>
      <c r="E26" s="42"/>
      <c r="F26" s="43">
        <f>F24*(1-(D25/100))</f>
        <v>11250</v>
      </c>
      <c r="G26" s="44"/>
    </row>
    <row r="27" spans="1:7" ht="15.75" thickTop="1" x14ac:dyDescent="0.2">
      <c r="A27" s="13"/>
      <c r="B27" s="3" t="s">
        <v>6</v>
      </c>
      <c r="C27" s="3"/>
      <c r="D27" s="3"/>
      <c r="E27" s="30"/>
      <c r="F27" s="30">
        <f>F14+F19+F26</f>
        <v>182840</v>
      </c>
      <c r="G27" s="4"/>
    </row>
    <row r="28" spans="1:7" ht="15.75" thickBot="1" x14ac:dyDescent="0.25">
      <c r="A28" s="14"/>
      <c r="B28" s="5" t="s">
        <v>5</v>
      </c>
      <c r="C28" s="5"/>
      <c r="D28" s="5"/>
      <c r="E28" s="31"/>
      <c r="F28" s="31">
        <f>F27*1.17</f>
        <v>213922.8</v>
      </c>
      <c r="G28" s="6"/>
    </row>
    <row r="29" spans="1:7" ht="15" thickTop="1" x14ac:dyDescent="0.2"/>
    <row r="32" spans="1:7" x14ac:dyDescent="0.2">
      <c r="A32"/>
      <c r="C32"/>
      <c r="D32"/>
      <c r="E32"/>
      <c r="F32"/>
    </row>
    <row r="33" spans="1:6" x14ac:dyDescent="0.2">
      <c r="A33"/>
      <c r="C33"/>
      <c r="D33"/>
      <c r="E33"/>
      <c r="F33"/>
    </row>
    <row r="34" spans="1:6" x14ac:dyDescent="0.2">
      <c r="A34"/>
      <c r="C34"/>
      <c r="D34"/>
      <c r="E34"/>
      <c r="F34"/>
    </row>
    <row r="35" spans="1:6" x14ac:dyDescent="0.2">
      <c r="A35"/>
      <c r="C35"/>
      <c r="D35"/>
      <c r="E35"/>
      <c r="F35"/>
    </row>
    <row r="36" spans="1:6" x14ac:dyDescent="0.2">
      <c r="A36"/>
      <c r="C36"/>
      <c r="D36"/>
      <c r="E36"/>
      <c r="F36"/>
    </row>
    <row r="37" spans="1:6" x14ac:dyDescent="0.2">
      <c r="A37"/>
      <c r="C37"/>
      <c r="D37"/>
      <c r="E37"/>
      <c r="F37"/>
    </row>
    <row r="38" spans="1:6" x14ac:dyDescent="0.2">
      <c r="A38"/>
      <c r="C38"/>
      <c r="D38"/>
      <c r="E38"/>
      <c r="F38"/>
    </row>
    <row r="39" spans="1:6" x14ac:dyDescent="0.2">
      <c r="A39"/>
      <c r="C39"/>
      <c r="D39"/>
      <c r="E39"/>
      <c r="F39"/>
    </row>
    <row r="40" spans="1:6" x14ac:dyDescent="0.2">
      <c r="A40"/>
      <c r="C40"/>
      <c r="D40"/>
      <c r="E40"/>
      <c r="F40"/>
    </row>
    <row r="41" spans="1:6" x14ac:dyDescent="0.2">
      <c r="A41"/>
      <c r="C41"/>
      <c r="D41"/>
      <c r="E41"/>
      <c r="F41"/>
    </row>
    <row r="42" spans="1:6" x14ac:dyDescent="0.2">
      <c r="A42"/>
      <c r="C42"/>
      <c r="D42"/>
      <c r="E42"/>
      <c r="F42"/>
    </row>
    <row r="43" spans="1:6" x14ac:dyDescent="0.2">
      <c r="A43"/>
      <c r="C43"/>
      <c r="D43"/>
      <c r="E43"/>
      <c r="F43"/>
    </row>
    <row r="44" spans="1:6" x14ac:dyDescent="0.2">
      <c r="A44"/>
      <c r="C44"/>
      <c r="D44"/>
      <c r="E44"/>
      <c r="F44"/>
    </row>
    <row r="45" spans="1:6" x14ac:dyDescent="0.2">
      <c r="A45"/>
      <c r="C45"/>
      <c r="D45"/>
      <c r="E45"/>
      <c r="F45"/>
    </row>
    <row r="46" spans="1:6" x14ac:dyDescent="0.2">
      <c r="A46"/>
      <c r="C46"/>
      <c r="D46"/>
      <c r="E46"/>
      <c r="F46"/>
    </row>
    <row r="47" spans="1:6" x14ac:dyDescent="0.2">
      <c r="A47"/>
      <c r="C47"/>
      <c r="D47"/>
      <c r="E47"/>
      <c r="F47"/>
    </row>
    <row r="48" spans="1:6" x14ac:dyDescent="0.2">
      <c r="A48"/>
      <c r="C48"/>
      <c r="D48"/>
      <c r="E48"/>
      <c r="F48"/>
    </row>
    <row r="49" spans="1:6" x14ac:dyDescent="0.2">
      <c r="A49"/>
      <c r="C49"/>
      <c r="D49"/>
      <c r="E49"/>
      <c r="F49"/>
    </row>
    <row r="50" spans="1:6" x14ac:dyDescent="0.2">
      <c r="A50"/>
      <c r="C50"/>
      <c r="D50"/>
      <c r="E50"/>
      <c r="F50"/>
    </row>
    <row r="51" spans="1:6" x14ac:dyDescent="0.2">
      <c r="A51"/>
      <c r="C51"/>
      <c r="D51"/>
      <c r="E51"/>
      <c r="F51"/>
    </row>
    <row r="52" spans="1:6" x14ac:dyDescent="0.2">
      <c r="A52"/>
      <c r="C52"/>
      <c r="D52"/>
      <c r="E52"/>
      <c r="F52"/>
    </row>
    <row r="53" spans="1:6" x14ac:dyDescent="0.2">
      <c r="A53"/>
      <c r="C53"/>
      <c r="D53"/>
      <c r="E53"/>
      <c r="F53"/>
    </row>
    <row r="54" spans="1:6" x14ac:dyDescent="0.2">
      <c r="A54"/>
      <c r="C54"/>
      <c r="D54"/>
      <c r="E54"/>
      <c r="F54"/>
    </row>
    <row r="55" spans="1:6" x14ac:dyDescent="0.2">
      <c r="A55"/>
      <c r="C55"/>
      <c r="D55"/>
      <c r="E55"/>
      <c r="F55"/>
    </row>
    <row r="56" spans="1:6" x14ac:dyDescent="0.2">
      <c r="A56"/>
      <c r="C56"/>
      <c r="D56"/>
      <c r="E56"/>
      <c r="F56"/>
    </row>
    <row r="57" spans="1:6" x14ac:dyDescent="0.2">
      <c r="A57"/>
      <c r="C57"/>
      <c r="D57"/>
      <c r="E57"/>
      <c r="F57"/>
    </row>
    <row r="58" spans="1:6" x14ac:dyDescent="0.2">
      <c r="A58"/>
      <c r="C58"/>
      <c r="D58"/>
      <c r="E58"/>
      <c r="F58"/>
    </row>
    <row r="59" spans="1:6" x14ac:dyDescent="0.2">
      <c r="A59"/>
      <c r="C59"/>
      <c r="D59"/>
      <c r="E59"/>
      <c r="F59"/>
    </row>
    <row r="60" spans="1:6" x14ac:dyDescent="0.2">
      <c r="A60"/>
      <c r="C60"/>
      <c r="D60"/>
      <c r="E60"/>
      <c r="F60"/>
    </row>
    <row r="61" spans="1:6" x14ac:dyDescent="0.2">
      <c r="A61"/>
      <c r="C61"/>
      <c r="D61"/>
      <c r="E61"/>
      <c r="F61"/>
    </row>
    <row r="62" spans="1:6" x14ac:dyDescent="0.2">
      <c r="A62"/>
      <c r="C62"/>
      <c r="D62"/>
      <c r="E62"/>
      <c r="F62"/>
    </row>
    <row r="63" spans="1:6" x14ac:dyDescent="0.2">
      <c r="A63"/>
      <c r="C63"/>
      <c r="D63"/>
      <c r="E63"/>
      <c r="F63"/>
    </row>
    <row r="64" spans="1:6" x14ac:dyDescent="0.2">
      <c r="A64"/>
      <c r="C64"/>
      <c r="D64"/>
      <c r="E64"/>
      <c r="F64"/>
    </row>
    <row r="65" spans="1:6" x14ac:dyDescent="0.2">
      <c r="A65"/>
      <c r="C65"/>
      <c r="D65"/>
      <c r="E65"/>
      <c r="F65"/>
    </row>
    <row r="66" spans="1:6" x14ac:dyDescent="0.2">
      <c r="A66"/>
      <c r="C66"/>
      <c r="D66"/>
      <c r="E66"/>
      <c r="F66"/>
    </row>
    <row r="67" spans="1:6" x14ac:dyDescent="0.2">
      <c r="A67"/>
      <c r="C67"/>
      <c r="D67"/>
      <c r="E67"/>
      <c r="F67"/>
    </row>
    <row r="68" spans="1:6" x14ac:dyDescent="0.2">
      <c r="A68"/>
      <c r="C68"/>
      <c r="D68"/>
      <c r="E68"/>
      <c r="F68"/>
    </row>
    <row r="69" spans="1:6" x14ac:dyDescent="0.2">
      <c r="A69"/>
      <c r="C69"/>
      <c r="D69"/>
      <c r="E69"/>
      <c r="F69"/>
    </row>
    <row r="70" spans="1:6" x14ac:dyDescent="0.2">
      <c r="A70"/>
      <c r="C70"/>
      <c r="D70"/>
      <c r="E70"/>
      <c r="F70"/>
    </row>
    <row r="71" spans="1:6" x14ac:dyDescent="0.2">
      <c r="A71"/>
      <c r="C71"/>
      <c r="D71"/>
      <c r="E71"/>
      <c r="F71"/>
    </row>
    <row r="72" spans="1:6" x14ac:dyDescent="0.2">
      <c r="A72"/>
      <c r="C72"/>
      <c r="D72"/>
      <c r="E72"/>
      <c r="F72"/>
    </row>
    <row r="73" spans="1:6" x14ac:dyDescent="0.2">
      <c r="A73"/>
      <c r="C73"/>
      <c r="D73"/>
      <c r="E73"/>
      <c r="F73"/>
    </row>
    <row r="74" spans="1:6" x14ac:dyDescent="0.2">
      <c r="A74"/>
      <c r="C74"/>
      <c r="D74"/>
      <c r="E74"/>
      <c r="F74"/>
    </row>
    <row r="75" spans="1:6" x14ac:dyDescent="0.2">
      <c r="A75"/>
      <c r="C75"/>
      <c r="D75"/>
      <c r="E75"/>
      <c r="F75"/>
    </row>
    <row r="76" spans="1:6" x14ac:dyDescent="0.2">
      <c r="A76"/>
      <c r="C76"/>
      <c r="D76"/>
      <c r="E76"/>
      <c r="F76"/>
    </row>
    <row r="77" spans="1:6" x14ac:dyDescent="0.2">
      <c r="A77"/>
      <c r="C77"/>
      <c r="D77"/>
      <c r="E77"/>
      <c r="F77"/>
    </row>
    <row r="78" spans="1:6" x14ac:dyDescent="0.2">
      <c r="A78"/>
      <c r="C78"/>
      <c r="D78"/>
      <c r="E78"/>
      <c r="F78"/>
    </row>
    <row r="79" spans="1:6" x14ac:dyDescent="0.2">
      <c r="A79"/>
      <c r="C79"/>
      <c r="D79"/>
      <c r="E79"/>
      <c r="F79"/>
    </row>
    <row r="80" spans="1:6" x14ac:dyDescent="0.2">
      <c r="A80"/>
      <c r="C80"/>
      <c r="D80"/>
      <c r="E80"/>
      <c r="F80"/>
    </row>
    <row r="81" spans="1:6" x14ac:dyDescent="0.2">
      <c r="A81"/>
      <c r="C81"/>
      <c r="D81"/>
      <c r="E81"/>
      <c r="F81"/>
    </row>
    <row r="82" spans="1:6" x14ac:dyDescent="0.2">
      <c r="A82"/>
      <c r="C82"/>
      <c r="D82"/>
      <c r="E82"/>
      <c r="F82"/>
    </row>
    <row r="83" spans="1:6" x14ac:dyDescent="0.2">
      <c r="A83"/>
      <c r="C83"/>
      <c r="D83"/>
      <c r="E83"/>
      <c r="F83"/>
    </row>
    <row r="84" spans="1:6" x14ac:dyDescent="0.2">
      <c r="A84"/>
      <c r="C84"/>
      <c r="D84"/>
      <c r="E84"/>
      <c r="F84"/>
    </row>
    <row r="85" spans="1:6" x14ac:dyDescent="0.2">
      <c r="A85"/>
      <c r="C85"/>
      <c r="D85"/>
      <c r="E85"/>
      <c r="F85"/>
    </row>
    <row r="86" spans="1:6" x14ac:dyDescent="0.2">
      <c r="A86"/>
      <c r="C86"/>
      <c r="D86"/>
      <c r="E86"/>
      <c r="F86"/>
    </row>
    <row r="87" spans="1:6" x14ac:dyDescent="0.2">
      <c r="A87"/>
      <c r="C87"/>
      <c r="D87"/>
      <c r="E87"/>
      <c r="F87"/>
    </row>
    <row r="88" spans="1:6" x14ac:dyDescent="0.2">
      <c r="A88"/>
      <c r="C88"/>
      <c r="D88"/>
      <c r="E88"/>
      <c r="F88"/>
    </row>
    <row r="89" spans="1:6" x14ac:dyDescent="0.2">
      <c r="A89"/>
      <c r="C89"/>
      <c r="D89"/>
      <c r="E89"/>
      <c r="F89"/>
    </row>
    <row r="90" spans="1:6" x14ac:dyDescent="0.2">
      <c r="A90"/>
      <c r="C90"/>
      <c r="D90"/>
      <c r="E90"/>
      <c r="F90"/>
    </row>
    <row r="91" spans="1:6" x14ac:dyDescent="0.2">
      <c r="A91"/>
      <c r="C91"/>
      <c r="D91"/>
      <c r="E91"/>
      <c r="F91"/>
    </row>
    <row r="92" spans="1:6" x14ac:dyDescent="0.2">
      <c r="A92"/>
      <c r="C92"/>
      <c r="D92"/>
      <c r="E92"/>
      <c r="F92"/>
    </row>
    <row r="93" spans="1:6" x14ac:dyDescent="0.2">
      <c r="A93"/>
      <c r="C93"/>
      <c r="D93"/>
      <c r="E93"/>
      <c r="F93"/>
    </row>
    <row r="94" spans="1:6" x14ac:dyDescent="0.2">
      <c r="A94"/>
      <c r="C94"/>
      <c r="D94"/>
      <c r="E94"/>
      <c r="F94"/>
    </row>
    <row r="95" spans="1:6" x14ac:dyDescent="0.2">
      <c r="A95"/>
      <c r="C95"/>
      <c r="D95"/>
      <c r="E95"/>
      <c r="F95"/>
    </row>
    <row r="96" spans="1:6" x14ac:dyDescent="0.2">
      <c r="A96"/>
      <c r="C96"/>
      <c r="D96"/>
      <c r="E96"/>
      <c r="F96"/>
    </row>
    <row r="97" spans="1:6" x14ac:dyDescent="0.2">
      <c r="A97"/>
      <c r="C97"/>
      <c r="D97"/>
      <c r="E97"/>
      <c r="F97"/>
    </row>
    <row r="98" spans="1:6" x14ac:dyDescent="0.2">
      <c r="A98"/>
      <c r="C98"/>
      <c r="D98"/>
      <c r="E98"/>
      <c r="F98"/>
    </row>
    <row r="99" spans="1:6" x14ac:dyDescent="0.2">
      <c r="A99"/>
      <c r="C99"/>
      <c r="D99"/>
      <c r="E99"/>
      <c r="F99"/>
    </row>
    <row r="100" spans="1:6" x14ac:dyDescent="0.2">
      <c r="A100"/>
      <c r="C100"/>
      <c r="D100"/>
      <c r="E100"/>
      <c r="F100"/>
    </row>
    <row r="101" spans="1:6" x14ac:dyDescent="0.2">
      <c r="A101"/>
      <c r="C101"/>
      <c r="D101"/>
      <c r="E101"/>
      <c r="F101"/>
    </row>
    <row r="102" spans="1:6" x14ac:dyDescent="0.2">
      <c r="A102"/>
      <c r="C102"/>
      <c r="D102"/>
      <c r="E102"/>
      <c r="F102"/>
    </row>
    <row r="103" spans="1:6" x14ac:dyDescent="0.2">
      <c r="A103"/>
      <c r="C103"/>
      <c r="D103"/>
      <c r="E103"/>
      <c r="F103"/>
    </row>
    <row r="104" spans="1:6" x14ac:dyDescent="0.2">
      <c r="A104"/>
      <c r="C104"/>
      <c r="D104"/>
      <c r="E104"/>
      <c r="F104"/>
    </row>
    <row r="105" spans="1:6" x14ac:dyDescent="0.2">
      <c r="A105"/>
      <c r="C105"/>
      <c r="D105"/>
      <c r="E105"/>
      <c r="F105"/>
    </row>
  </sheetData>
  <mergeCells count="4">
    <mergeCell ref="A1:F1"/>
    <mergeCell ref="A12:B12"/>
    <mergeCell ref="A17:B17"/>
    <mergeCell ref="A24:B24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rightToLeft="1" view="pageBreakPreview" zoomScaleNormal="100" zoomScaleSheetLayoutView="100" workbookViewId="0">
      <pane ySplit="2" topLeftCell="A12" activePane="bottomLeft" state="frozen"/>
      <selection pane="bottomLeft" activeCell="D25" sqref="D25"/>
    </sheetView>
  </sheetViews>
  <sheetFormatPr defaultRowHeight="14.25" x14ac:dyDescent="0.2"/>
  <cols>
    <col min="1" max="1" width="4.375" style="17" customWidth="1"/>
    <col min="2" max="2" width="50.25" customWidth="1"/>
    <col min="3" max="3" width="7.125" style="17" customWidth="1"/>
    <col min="4" max="4" width="8.875" style="17" bestFit="1" customWidth="1"/>
    <col min="5" max="5" width="10.25" style="32" bestFit="1" customWidth="1"/>
    <col min="6" max="6" width="9.75" style="32" customWidth="1"/>
    <col min="7" max="7" width="20.25" customWidth="1"/>
  </cols>
  <sheetData>
    <row r="1" spans="1:7" ht="32.25" thickTop="1" thickBot="1" x14ac:dyDescent="0.45">
      <c r="A1" s="73" t="s">
        <v>41</v>
      </c>
      <c r="B1" s="74"/>
      <c r="C1" s="74"/>
      <c r="D1" s="74"/>
      <c r="E1" s="74"/>
      <c r="F1" s="74"/>
      <c r="G1" s="37">
        <f>F28</f>
        <v>63238.499999999993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26" t="s">
        <v>12</v>
      </c>
      <c r="F2" s="26" t="s">
        <v>11</v>
      </c>
      <c r="G2" s="9" t="s">
        <v>4</v>
      </c>
    </row>
    <row r="3" spans="1:7" s="10" customFormat="1" ht="21.75" thickTop="1" thickBot="1" x14ac:dyDescent="0.35">
      <c r="A3" s="16">
        <v>1</v>
      </c>
      <c r="B3" s="11" t="s">
        <v>29</v>
      </c>
      <c r="C3" s="25"/>
      <c r="D3" s="25"/>
      <c r="E3" s="27"/>
      <c r="F3" s="27"/>
      <c r="G3" s="12"/>
    </row>
    <row r="4" spans="1:7" ht="15" thickTop="1" x14ac:dyDescent="0.2">
      <c r="A4" s="38">
        <v>1.1000000000000001</v>
      </c>
      <c r="B4" s="22" t="s">
        <v>22</v>
      </c>
      <c r="C4" s="23" t="s">
        <v>10</v>
      </c>
      <c r="D4" s="23">
        <v>10</v>
      </c>
      <c r="E4" s="28">
        <v>150</v>
      </c>
      <c r="F4" s="28">
        <f t="shared" ref="F4:F8" si="0">E4*D4</f>
        <v>1500</v>
      </c>
      <c r="G4" s="2"/>
    </row>
    <row r="5" spans="1:7" x14ac:dyDescent="0.2">
      <c r="A5" s="38">
        <v>1.2</v>
      </c>
      <c r="B5" s="22" t="s">
        <v>23</v>
      </c>
      <c r="C5" s="23" t="s">
        <v>10</v>
      </c>
      <c r="D5" s="23">
        <v>10</v>
      </c>
      <c r="E5" s="28">
        <v>180</v>
      </c>
      <c r="F5" s="28">
        <f t="shared" si="0"/>
        <v>1800</v>
      </c>
      <c r="G5" s="2"/>
    </row>
    <row r="6" spans="1:7" s="20" customFormat="1" x14ac:dyDescent="0.2">
      <c r="A6" s="34">
        <v>1.3</v>
      </c>
      <c r="B6" s="35" t="s">
        <v>24</v>
      </c>
      <c r="C6" s="24" t="s">
        <v>13</v>
      </c>
      <c r="D6" s="24">
        <v>20</v>
      </c>
      <c r="E6" s="29">
        <v>120</v>
      </c>
      <c r="F6" s="29">
        <f>E6*D6</f>
        <v>2400</v>
      </c>
      <c r="G6" s="36"/>
    </row>
    <row r="7" spans="1:7" s="20" customFormat="1" x14ac:dyDescent="0.2">
      <c r="A7" s="38">
        <v>1.4</v>
      </c>
      <c r="B7" s="35" t="s">
        <v>25</v>
      </c>
      <c r="C7" s="24" t="s">
        <v>10</v>
      </c>
      <c r="D7" s="24">
        <v>5</v>
      </c>
      <c r="E7" s="29">
        <v>220</v>
      </c>
      <c r="F7" s="29">
        <f>E7*D7</f>
        <v>1100</v>
      </c>
      <c r="G7" s="36"/>
    </row>
    <row r="8" spans="1:7" s="20" customFormat="1" ht="46.5" customHeight="1" x14ac:dyDescent="0.2">
      <c r="A8" s="34">
        <v>1.5</v>
      </c>
      <c r="B8" s="18" t="s">
        <v>31</v>
      </c>
      <c r="C8" s="23" t="s">
        <v>13</v>
      </c>
      <c r="D8" s="23">
        <v>200</v>
      </c>
      <c r="E8" s="28">
        <v>12</v>
      </c>
      <c r="F8" s="28">
        <f t="shared" si="0"/>
        <v>2400</v>
      </c>
      <c r="G8" s="19"/>
    </row>
    <row r="9" spans="1:7" s="20" customFormat="1" ht="31.5" customHeight="1" x14ac:dyDescent="0.2">
      <c r="A9" s="38">
        <v>1.6</v>
      </c>
      <c r="B9" s="35" t="s">
        <v>32</v>
      </c>
      <c r="C9" s="54" t="s">
        <v>26</v>
      </c>
      <c r="D9" s="24">
        <v>5</v>
      </c>
      <c r="E9" s="29">
        <v>1500</v>
      </c>
      <c r="F9" s="29">
        <f>E9*D9</f>
        <v>7500</v>
      </c>
      <c r="G9" s="36"/>
    </row>
    <row r="10" spans="1:7" s="20" customFormat="1" ht="57" x14ac:dyDescent="0.2">
      <c r="A10" s="34">
        <v>1.7</v>
      </c>
      <c r="B10" s="35" t="s">
        <v>27</v>
      </c>
      <c r="C10" s="54" t="s">
        <v>26</v>
      </c>
      <c r="D10" s="24">
        <v>5</v>
      </c>
      <c r="E10" s="29">
        <v>1950</v>
      </c>
      <c r="F10" s="29">
        <f>E10*D10</f>
        <v>9750</v>
      </c>
      <c r="G10" s="36"/>
    </row>
    <row r="11" spans="1:7" s="20" customFormat="1" ht="42.75" x14ac:dyDescent="0.2">
      <c r="A11" s="38">
        <v>1.8</v>
      </c>
      <c r="B11" s="35" t="s">
        <v>28</v>
      </c>
      <c r="C11" s="24" t="s">
        <v>14</v>
      </c>
      <c r="D11" s="24">
        <v>5</v>
      </c>
      <c r="E11" s="29">
        <v>220</v>
      </c>
      <c r="F11" s="29">
        <f>E11*D11</f>
        <v>1100</v>
      </c>
      <c r="G11" s="36"/>
    </row>
    <row r="12" spans="1:7" ht="15" x14ac:dyDescent="0.25">
      <c r="A12" s="75" t="s">
        <v>7</v>
      </c>
      <c r="B12" s="76"/>
      <c r="C12" s="45"/>
      <c r="D12" s="45"/>
      <c r="E12" s="46"/>
      <c r="F12" s="47">
        <f>SUM(F4:F11)</f>
        <v>27550</v>
      </c>
      <c r="G12" s="48"/>
    </row>
    <row r="13" spans="1:7" ht="15" x14ac:dyDescent="0.25">
      <c r="A13" s="55"/>
      <c r="B13" s="51" t="s">
        <v>17</v>
      </c>
      <c r="C13" s="15" t="s">
        <v>15</v>
      </c>
      <c r="D13" s="71"/>
      <c r="E13" s="49"/>
      <c r="F13" s="50"/>
      <c r="G13" s="1"/>
    </row>
    <row r="14" spans="1:7" ht="15.75" thickBot="1" x14ac:dyDescent="0.3">
      <c r="A14" s="39"/>
      <c r="B14" s="40" t="s">
        <v>16</v>
      </c>
      <c r="C14" s="41"/>
      <c r="D14" s="41"/>
      <c r="E14" s="42"/>
      <c r="F14" s="43">
        <f>F12*(1-(D13/100))</f>
        <v>27550</v>
      </c>
      <c r="G14" s="44"/>
    </row>
    <row r="15" spans="1:7" s="10" customFormat="1" ht="21.75" thickTop="1" thickBot="1" x14ac:dyDescent="0.35">
      <c r="A15" s="16">
        <v>2</v>
      </c>
      <c r="B15" s="21" t="s">
        <v>30</v>
      </c>
      <c r="C15" s="25"/>
      <c r="D15" s="25"/>
      <c r="E15" s="27"/>
      <c r="F15" s="27"/>
      <c r="G15" s="12"/>
    </row>
    <row r="16" spans="1:7" s="20" customFormat="1" ht="48" customHeight="1" thickTop="1" x14ac:dyDescent="0.2">
      <c r="A16" s="34">
        <v>2.1</v>
      </c>
      <c r="B16" s="35" t="s">
        <v>35</v>
      </c>
      <c r="C16" s="54" t="s">
        <v>34</v>
      </c>
      <c r="D16" s="59">
        <v>22000</v>
      </c>
      <c r="E16" s="29">
        <v>1</v>
      </c>
      <c r="F16" s="29">
        <f>E16*D16</f>
        <v>22000</v>
      </c>
      <c r="G16" s="36"/>
    </row>
    <row r="17" spans="1:7" ht="15" x14ac:dyDescent="0.25">
      <c r="A17" s="75" t="s">
        <v>8</v>
      </c>
      <c r="B17" s="76"/>
      <c r="C17" s="15"/>
      <c r="D17" s="15"/>
      <c r="E17" s="29"/>
      <c r="F17" s="33">
        <f>SUM(F16:F16)</f>
        <v>22000</v>
      </c>
      <c r="G17" s="1"/>
    </row>
    <row r="18" spans="1:7" ht="15" x14ac:dyDescent="0.25">
      <c r="A18" s="52"/>
      <c r="B18" s="51" t="s">
        <v>36</v>
      </c>
      <c r="C18" s="15" t="s">
        <v>15</v>
      </c>
      <c r="D18" s="71"/>
      <c r="E18" s="49"/>
      <c r="F18" s="50"/>
      <c r="G18" s="1"/>
    </row>
    <row r="19" spans="1:7" ht="15.75" thickBot="1" x14ac:dyDescent="0.3">
      <c r="A19" s="39"/>
      <c r="B19" s="40" t="s">
        <v>37</v>
      </c>
      <c r="C19" s="41"/>
      <c r="D19" s="41"/>
      <c r="E19" s="42"/>
      <c r="F19" s="43">
        <f>F17*(1+(D18/100))</f>
        <v>22000</v>
      </c>
      <c r="G19" s="44"/>
    </row>
    <row r="20" spans="1:7" s="10" customFormat="1" ht="21.75" thickTop="1" thickBot="1" x14ac:dyDescent="0.35">
      <c r="A20" s="16">
        <v>3</v>
      </c>
      <c r="B20" s="21" t="s">
        <v>33</v>
      </c>
      <c r="C20" s="25"/>
      <c r="D20" s="25"/>
      <c r="E20" s="27"/>
      <c r="F20" s="27"/>
      <c r="G20" s="12"/>
    </row>
    <row r="21" spans="1:7" ht="15" thickTop="1" x14ac:dyDescent="0.2">
      <c r="A21" s="57">
        <v>3.1</v>
      </c>
      <c r="B21" s="35" t="s">
        <v>19</v>
      </c>
      <c r="C21" s="58" t="s">
        <v>14</v>
      </c>
      <c r="D21" s="23">
        <v>20</v>
      </c>
      <c r="E21" s="28">
        <v>90</v>
      </c>
      <c r="F21" s="28">
        <f>E21*D21</f>
        <v>1800</v>
      </c>
      <c r="G21" s="2"/>
    </row>
    <row r="22" spans="1:7" s="20" customFormat="1" ht="17.25" customHeight="1" x14ac:dyDescent="0.2">
      <c r="A22" s="38">
        <v>3.2</v>
      </c>
      <c r="B22" s="35" t="s">
        <v>20</v>
      </c>
      <c r="C22" s="23" t="s">
        <v>14</v>
      </c>
      <c r="D22" s="23">
        <v>20</v>
      </c>
      <c r="E22" s="28">
        <v>90</v>
      </c>
      <c r="F22" s="28">
        <f>E22*D22</f>
        <v>1800</v>
      </c>
      <c r="G22" s="19"/>
    </row>
    <row r="23" spans="1:7" x14ac:dyDescent="0.2">
      <c r="A23" s="38">
        <v>3.3</v>
      </c>
      <c r="B23" s="56" t="s">
        <v>21</v>
      </c>
      <c r="C23" s="23" t="s">
        <v>14</v>
      </c>
      <c r="D23" s="23">
        <v>20</v>
      </c>
      <c r="E23" s="28">
        <v>45</v>
      </c>
      <c r="F23" s="28">
        <f>E23*D23</f>
        <v>900</v>
      </c>
      <c r="G23" s="2"/>
    </row>
    <row r="24" spans="1:7" ht="15" x14ac:dyDescent="0.25">
      <c r="A24" s="75" t="s">
        <v>9</v>
      </c>
      <c r="B24" s="76"/>
      <c r="C24" s="15"/>
      <c r="D24" s="15"/>
      <c r="E24" s="29"/>
      <c r="F24" s="33">
        <f>SUM(F21:F23)</f>
        <v>4500</v>
      </c>
      <c r="G24" s="1"/>
    </row>
    <row r="25" spans="1:7" ht="15" x14ac:dyDescent="0.25">
      <c r="A25" s="52"/>
      <c r="B25" s="51" t="s">
        <v>38</v>
      </c>
      <c r="C25" s="15" t="s">
        <v>15</v>
      </c>
      <c r="D25" s="71"/>
      <c r="E25" s="49"/>
      <c r="F25" s="50"/>
      <c r="G25" s="1"/>
    </row>
    <row r="26" spans="1:7" ht="15.75" thickBot="1" x14ac:dyDescent="0.3">
      <c r="A26" s="39"/>
      <c r="B26" s="53" t="s">
        <v>18</v>
      </c>
      <c r="C26" s="41"/>
      <c r="D26" s="41"/>
      <c r="E26" s="42"/>
      <c r="F26" s="43">
        <f>F24*(1-(D25/100))</f>
        <v>4500</v>
      </c>
      <c r="G26" s="44"/>
    </row>
    <row r="27" spans="1:7" ht="15.75" thickTop="1" x14ac:dyDescent="0.2">
      <c r="A27" s="13"/>
      <c r="B27" s="3" t="s">
        <v>6</v>
      </c>
      <c r="C27" s="3"/>
      <c r="D27" s="3"/>
      <c r="E27" s="30"/>
      <c r="F27" s="30">
        <f>F14+F19+F26</f>
        <v>54050</v>
      </c>
      <c r="G27" s="4"/>
    </row>
    <row r="28" spans="1:7" ht="15.75" thickBot="1" x14ac:dyDescent="0.25">
      <c r="A28" s="14"/>
      <c r="B28" s="5" t="s">
        <v>5</v>
      </c>
      <c r="C28" s="5"/>
      <c r="D28" s="5"/>
      <c r="E28" s="31"/>
      <c r="F28" s="31">
        <f>F27*1.17</f>
        <v>63238.499999999993</v>
      </c>
      <c r="G28" s="6"/>
    </row>
    <row r="29" spans="1:7" ht="15" thickTop="1" x14ac:dyDescent="0.2"/>
    <row r="32" spans="1:7" x14ac:dyDescent="0.2">
      <c r="A32"/>
      <c r="C32"/>
      <c r="D32"/>
      <c r="E32"/>
      <c r="F32"/>
    </row>
    <row r="33" spans="1:6" x14ac:dyDescent="0.2">
      <c r="A33"/>
      <c r="C33"/>
      <c r="D33"/>
      <c r="E33"/>
      <c r="F33"/>
    </row>
    <row r="34" spans="1:6" x14ac:dyDescent="0.2">
      <c r="A34"/>
      <c r="C34"/>
      <c r="D34"/>
      <c r="E34"/>
      <c r="F34"/>
    </row>
    <row r="35" spans="1:6" x14ac:dyDescent="0.2">
      <c r="A35"/>
      <c r="C35"/>
      <c r="D35"/>
      <c r="E35"/>
      <c r="F35"/>
    </row>
    <row r="36" spans="1:6" x14ac:dyDescent="0.2">
      <c r="A36"/>
      <c r="C36"/>
      <c r="D36"/>
      <c r="E36"/>
      <c r="F36"/>
    </row>
    <row r="37" spans="1:6" x14ac:dyDescent="0.2">
      <c r="A37"/>
      <c r="C37"/>
      <c r="D37"/>
      <c r="E37"/>
      <c r="F37"/>
    </row>
    <row r="38" spans="1:6" x14ac:dyDescent="0.2">
      <c r="A38"/>
      <c r="C38"/>
      <c r="D38"/>
      <c r="E38"/>
      <c r="F38"/>
    </row>
    <row r="39" spans="1:6" x14ac:dyDescent="0.2">
      <c r="A39"/>
      <c r="C39"/>
      <c r="D39"/>
      <c r="E39"/>
      <c r="F39"/>
    </row>
    <row r="40" spans="1:6" x14ac:dyDescent="0.2">
      <c r="A40"/>
      <c r="C40"/>
      <c r="D40"/>
      <c r="E40"/>
      <c r="F40"/>
    </row>
    <row r="41" spans="1:6" x14ac:dyDescent="0.2">
      <c r="A41"/>
      <c r="C41"/>
      <c r="D41"/>
      <c r="E41"/>
      <c r="F41"/>
    </row>
    <row r="42" spans="1:6" x14ac:dyDescent="0.2">
      <c r="A42"/>
      <c r="C42"/>
      <c r="D42"/>
      <c r="E42"/>
      <c r="F42"/>
    </row>
    <row r="43" spans="1:6" x14ac:dyDescent="0.2">
      <c r="A43"/>
      <c r="C43"/>
      <c r="D43"/>
      <c r="E43"/>
      <c r="F43"/>
    </row>
    <row r="44" spans="1:6" x14ac:dyDescent="0.2">
      <c r="A44"/>
      <c r="C44"/>
      <c r="D44"/>
      <c r="E44"/>
      <c r="F44"/>
    </row>
    <row r="45" spans="1:6" x14ac:dyDescent="0.2">
      <c r="A45"/>
      <c r="C45"/>
      <c r="D45"/>
      <c r="E45"/>
      <c r="F45"/>
    </row>
    <row r="46" spans="1:6" x14ac:dyDescent="0.2">
      <c r="A46"/>
      <c r="C46"/>
      <c r="D46"/>
      <c r="E46"/>
      <c r="F46"/>
    </row>
    <row r="47" spans="1:6" x14ac:dyDescent="0.2">
      <c r="A47"/>
      <c r="C47"/>
      <c r="D47"/>
      <c r="E47"/>
      <c r="F47"/>
    </row>
    <row r="48" spans="1:6" x14ac:dyDescent="0.2">
      <c r="A48"/>
      <c r="C48"/>
      <c r="D48"/>
      <c r="E48"/>
      <c r="F48"/>
    </row>
    <row r="49" spans="1:6" x14ac:dyDescent="0.2">
      <c r="A49"/>
      <c r="C49"/>
      <c r="D49"/>
      <c r="E49"/>
      <c r="F49"/>
    </row>
    <row r="50" spans="1:6" x14ac:dyDescent="0.2">
      <c r="A50"/>
      <c r="C50"/>
      <c r="D50"/>
      <c r="E50"/>
      <c r="F50"/>
    </row>
    <row r="51" spans="1:6" x14ac:dyDescent="0.2">
      <c r="A51"/>
      <c r="C51"/>
      <c r="D51"/>
      <c r="E51"/>
      <c r="F51"/>
    </row>
    <row r="52" spans="1:6" x14ac:dyDescent="0.2">
      <c r="A52"/>
      <c r="C52"/>
      <c r="D52"/>
      <c r="E52"/>
      <c r="F52"/>
    </row>
    <row r="53" spans="1:6" x14ac:dyDescent="0.2">
      <c r="A53"/>
      <c r="C53"/>
      <c r="D53"/>
      <c r="E53"/>
      <c r="F53"/>
    </row>
    <row r="54" spans="1:6" x14ac:dyDescent="0.2">
      <c r="A54"/>
      <c r="C54"/>
      <c r="D54"/>
      <c r="E54"/>
      <c r="F54"/>
    </row>
    <row r="55" spans="1:6" x14ac:dyDescent="0.2">
      <c r="A55"/>
      <c r="C55"/>
      <c r="D55"/>
      <c r="E55"/>
      <c r="F55"/>
    </row>
    <row r="56" spans="1:6" x14ac:dyDescent="0.2">
      <c r="A56"/>
      <c r="C56"/>
      <c r="D56"/>
      <c r="E56"/>
      <c r="F56"/>
    </row>
    <row r="57" spans="1:6" x14ac:dyDescent="0.2">
      <c r="A57"/>
      <c r="C57"/>
      <c r="D57"/>
      <c r="E57"/>
      <c r="F57"/>
    </row>
    <row r="58" spans="1:6" x14ac:dyDescent="0.2">
      <c r="A58"/>
      <c r="C58"/>
      <c r="D58"/>
      <c r="E58"/>
      <c r="F58"/>
    </row>
    <row r="59" spans="1:6" x14ac:dyDescent="0.2">
      <c r="A59"/>
      <c r="C59"/>
      <c r="D59"/>
      <c r="E59"/>
      <c r="F59"/>
    </row>
    <row r="60" spans="1:6" x14ac:dyDescent="0.2">
      <c r="A60"/>
      <c r="C60"/>
      <c r="D60"/>
      <c r="E60"/>
      <c r="F60"/>
    </row>
    <row r="61" spans="1:6" x14ac:dyDescent="0.2">
      <c r="A61"/>
      <c r="C61"/>
      <c r="D61"/>
      <c r="E61"/>
      <c r="F61"/>
    </row>
    <row r="62" spans="1:6" x14ac:dyDescent="0.2">
      <c r="A62"/>
      <c r="C62"/>
      <c r="D62"/>
      <c r="E62"/>
      <c r="F62"/>
    </row>
    <row r="63" spans="1:6" x14ac:dyDescent="0.2">
      <c r="A63"/>
      <c r="C63"/>
      <c r="D63"/>
      <c r="E63"/>
      <c r="F63"/>
    </row>
    <row r="64" spans="1:6" x14ac:dyDescent="0.2">
      <c r="A64"/>
      <c r="C64"/>
      <c r="D64"/>
      <c r="E64"/>
      <c r="F64"/>
    </row>
    <row r="65" spans="1:6" x14ac:dyDescent="0.2">
      <c r="A65"/>
      <c r="C65"/>
      <c r="D65"/>
      <c r="E65"/>
      <c r="F65"/>
    </row>
    <row r="66" spans="1:6" x14ac:dyDescent="0.2">
      <c r="A66"/>
      <c r="C66"/>
      <c r="D66"/>
      <c r="E66"/>
      <c r="F66"/>
    </row>
    <row r="67" spans="1:6" x14ac:dyDescent="0.2">
      <c r="A67"/>
      <c r="C67"/>
      <c r="D67"/>
      <c r="E67"/>
      <c r="F67"/>
    </row>
    <row r="68" spans="1:6" x14ac:dyDescent="0.2">
      <c r="A68"/>
      <c r="C68"/>
      <c r="D68"/>
      <c r="E68"/>
      <c r="F68"/>
    </row>
    <row r="69" spans="1:6" x14ac:dyDescent="0.2">
      <c r="A69"/>
      <c r="C69"/>
      <c r="D69"/>
      <c r="E69"/>
      <c r="F69"/>
    </row>
    <row r="70" spans="1:6" x14ac:dyDescent="0.2">
      <c r="A70"/>
      <c r="C70"/>
      <c r="D70"/>
      <c r="E70"/>
      <c r="F70"/>
    </row>
    <row r="71" spans="1:6" x14ac:dyDescent="0.2">
      <c r="A71"/>
      <c r="C71"/>
      <c r="D71"/>
      <c r="E71"/>
      <c r="F71"/>
    </row>
    <row r="72" spans="1:6" x14ac:dyDescent="0.2">
      <c r="A72"/>
      <c r="C72"/>
      <c r="D72"/>
      <c r="E72"/>
      <c r="F72"/>
    </row>
    <row r="73" spans="1:6" x14ac:dyDescent="0.2">
      <c r="A73"/>
      <c r="C73"/>
      <c r="D73"/>
      <c r="E73"/>
      <c r="F73"/>
    </row>
    <row r="74" spans="1:6" x14ac:dyDescent="0.2">
      <c r="A74"/>
      <c r="C74"/>
      <c r="D74"/>
      <c r="E74"/>
      <c r="F74"/>
    </row>
    <row r="75" spans="1:6" x14ac:dyDescent="0.2">
      <c r="A75"/>
      <c r="C75"/>
      <c r="D75"/>
      <c r="E75"/>
      <c r="F75"/>
    </row>
    <row r="76" spans="1:6" x14ac:dyDescent="0.2">
      <c r="A76"/>
      <c r="C76"/>
      <c r="D76"/>
      <c r="E76"/>
      <c r="F76"/>
    </row>
    <row r="77" spans="1:6" x14ac:dyDescent="0.2">
      <c r="A77"/>
      <c r="C77"/>
      <c r="D77"/>
      <c r="E77"/>
      <c r="F77"/>
    </row>
    <row r="78" spans="1:6" x14ac:dyDescent="0.2">
      <c r="A78"/>
      <c r="C78"/>
      <c r="D78"/>
      <c r="E78"/>
      <c r="F78"/>
    </row>
    <row r="79" spans="1:6" x14ac:dyDescent="0.2">
      <c r="A79"/>
      <c r="C79"/>
      <c r="D79"/>
      <c r="E79"/>
      <c r="F79"/>
    </row>
    <row r="80" spans="1:6" x14ac:dyDescent="0.2">
      <c r="A80"/>
      <c r="C80"/>
      <c r="D80"/>
      <c r="E80"/>
      <c r="F80"/>
    </row>
    <row r="81" spans="1:6" x14ac:dyDescent="0.2">
      <c r="A81"/>
      <c r="C81"/>
      <c r="D81"/>
      <c r="E81"/>
      <c r="F81"/>
    </row>
    <row r="82" spans="1:6" x14ac:dyDescent="0.2">
      <c r="A82"/>
      <c r="C82"/>
      <c r="D82"/>
      <c r="E82"/>
      <c r="F82"/>
    </row>
    <row r="83" spans="1:6" x14ac:dyDescent="0.2">
      <c r="A83"/>
      <c r="C83"/>
      <c r="D83"/>
      <c r="E83"/>
      <c r="F83"/>
    </row>
    <row r="84" spans="1:6" x14ac:dyDescent="0.2">
      <c r="A84"/>
      <c r="C84"/>
      <c r="D84"/>
      <c r="E84"/>
      <c r="F84"/>
    </row>
    <row r="85" spans="1:6" x14ac:dyDescent="0.2">
      <c r="A85"/>
      <c r="C85"/>
      <c r="D85"/>
      <c r="E85"/>
      <c r="F85"/>
    </row>
    <row r="86" spans="1:6" x14ac:dyDescent="0.2">
      <c r="A86"/>
      <c r="C86"/>
      <c r="D86"/>
      <c r="E86"/>
      <c r="F86"/>
    </row>
    <row r="87" spans="1:6" x14ac:dyDescent="0.2">
      <c r="A87"/>
      <c r="C87"/>
      <c r="D87"/>
      <c r="E87"/>
      <c r="F87"/>
    </row>
    <row r="88" spans="1:6" x14ac:dyDescent="0.2">
      <c r="A88"/>
      <c r="C88"/>
      <c r="D88"/>
      <c r="E88"/>
      <c r="F88"/>
    </row>
    <row r="89" spans="1:6" x14ac:dyDescent="0.2">
      <c r="A89"/>
      <c r="C89"/>
      <c r="D89"/>
      <c r="E89"/>
      <c r="F89"/>
    </row>
    <row r="90" spans="1:6" x14ac:dyDescent="0.2">
      <c r="A90"/>
      <c r="C90"/>
      <c r="D90"/>
      <c r="E90"/>
      <c r="F90"/>
    </row>
    <row r="91" spans="1:6" x14ac:dyDescent="0.2">
      <c r="A91"/>
      <c r="C91"/>
      <c r="D91"/>
      <c r="E91"/>
      <c r="F91"/>
    </row>
    <row r="92" spans="1:6" x14ac:dyDescent="0.2">
      <c r="A92"/>
      <c r="C92"/>
      <c r="D92"/>
      <c r="E92"/>
      <c r="F92"/>
    </row>
    <row r="93" spans="1:6" x14ac:dyDescent="0.2">
      <c r="A93"/>
      <c r="C93"/>
      <c r="D93"/>
      <c r="E93"/>
      <c r="F93"/>
    </row>
    <row r="94" spans="1:6" x14ac:dyDescent="0.2">
      <c r="A94"/>
      <c r="C94"/>
      <c r="D94"/>
      <c r="E94"/>
      <c r="F94"/>
    </row>
    <row r="95" spans="1:6" x14ac:dyDescent="0.2">
      <c r="A95"/>
      <c r="C95"/>
      <c r="D95"/>
      <c r="E95"/>
      <c r="F95"/>
    </row>
    <row r="96" spans="1:6" x14ac:dyDescent="0.2">
      <c r="A96"/>
      <c r="C96"/>
      <c r="D96"/>
      <c r="E96"/>
      <c r="F96"/>
    </row>
    <row r="97" spans="1:6" x14ac:dyDescent="0.2">
      <c r="A97"/>
      <c r="C97"/>
      <c r="D97"/>
      <c r="E97"/>
      <c r="F97"/>
    </row>
    <row r="98" spans="1:6" x14ac:dyDescent="0.2">
      <c r="A98"/>
      <c r="C98"/>
      <c r="D98"/>
      <c r="E98"/>
      <c r="F98"/>
    </row>
    <row r="99" spans="1:6" x14ac:dyDescent="0.2">
      <c r="A99"/>
      <c r="C99"/>
      <c r="D99"/>
      <c r="E99"/>
      <c r="F99"/>
    </row>
    <row r="100" spans="1:6" x14ac:dyDescent="0.2">
      <c r="A100"/>
      <c r="C100"/>
      <c r="D100"/>
      <c r="E100"/>
      <c r="F100"/>
    </row>
    <row r="101" spans="1:6" x14ac:dyDescent="0.2">
      <c r="A101"/>
      <c r="C101"/>
      <c r="D101"/>
      <c r="E101"/>
      <c r="F101"/>
    </row>
    <row r="102" spans="1:6" x14ac:dyDescent="0.2">
      <c r="A102"/>
      <c r="C102"/>
      <c r="D102"/>
      <c r="E102"/>
      <c r="F102"/>
    </row>
    <row r="103" spans="1:6" x14ac:dyDescent="0.2">
      <c r="A103"/>
      <c r="C103"/>
      <c r="D103"/>
      <c r="E103"/>
      <c r="F103"/>
    </row>
    <row r="104" spans="1:6" x14ac:dyDescent="0.2">
      <c r="A104"/>
      <c r="C104"/>
      <c r="D104"/>
      <c r="E104"/>
      <c r="F104"/>
    </row>
    <row r="105" spans="1:6" x14ac:dyDescent="0.2">
      <c r="A105"/>
      <c r="C105"/>
      <c r="D105"/>
      <c r="E105"/>
      <c r="F105"/>
    </row>
  </sheetData>
  <mergeCells count="4">
    <mergeCell ref="A1:F1"/>
    <mergeCell ref="A12:B12"/>
    <mergeCell ref="A17:B17"/>
    <mergeCell ref="A24:B24"/>
  </mergeCells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rightToLeft="1" tabSelected="1" view="pageBreakPreview" zoomScaleNormal="100" zoomScaleSheetLayoutView="100" workbookViewId="0">
      <pane ySplit="2" topLeftCell="A3" activePane="bottomLeft" state="frozen"/>
      <selection pane="bottomLeft" activeCell="D11" sqref="D11"/>
    </sheetView>
  </sheetViews>
  <sheetFormatPr defaultRowHeight="14.25" x14ac:dyDescent="0.2"/>
  <cols>
    <col min="1" max="1" width="4.375" style="17" customWidth="1"/>
    <col min="2" max="2" width="50.25" customWidth="1"/>
    <col min="3" max="3" width="7.125" style="17" customWidth="1"/>
    <col min="4" max="4" width="9.625" style="17" customWidth="1"/>
    <col min="5" max="5" width="10.25" style="32" bestFit="1" customWidth="1"/>
    <col min="6" max="6" width="11.375" style="32" customWidth="1"/>
    <col min="7" max="7" width="20.25" customWidth="1"/>
  </cols>
  <sheetData>
    <row r="1" spans="1:7" ht="32.25" thickTop="1" thickBot="1" x14ac:dyDescent="0.45">
      <c r="A1" s="73" t="s">
        <v>42</v>
      </c>
      <c r="B1" s="74"/>
      <c r="C1" s="74"/>
      <c r="D1" s="74"/>
      <c r="E1" s="74"/>
      <c r="F1" s="74"/>
      <c r="G1" s="37">
        <f>F28</f>
        <v>577207.79999999993</v>
      </c>
    </row>
    <row r="2" spans="1:7" ht="16.5" thickTop="1" thickBot="1" x14ac:dyDescent="0.25">
      <c r="A2" s="7" t="s">
        <v>0</v>
      </c>
      <c r="B2" s="8" t="s">
        <v>1</v>
      </c>
      <c r="C2" s="8" t="s">
        <v>2</v>
      </c>
      <c r="D2" s="8" t="s">
        <v>3</v>
      </c>
      <c r="E2" s="26" t="s">
        <v>12</v>
      </c>
      <c r="F2" s="26" t="s">
        <v>11</v>
      </c>
      <c r="G2" s="9" t="s">
        <v>4</v>
      </c>
    </row>
    <row r="3" spans="1:7" s="10" customFormat="1" ht="21.75" thickTop="1" thickBot="1" x14ac:dyDescent="0.35">
      <c r="A3" s="16">
        <v>1</v>
      </c>
      <c r="B3" s="11" t="s">
        <v>29</v>
      </c>
      <c r="C3" s="25"/>
      <c r="D3" s="25"/>
      <c r="E3" s="27"/>
      <c r="F3" s="27"/>
      <c r="G3" s="12"/>
    </row>
    <row r="4" spans="1:7" ht="15" thickTop="1" x14ac:dyDescent="0.2">
      <c r="A4" s="38">
        <v>1.1000000000000001</v>
      </c>
      <c r="B4" s="22" t="s">
        <v>22</v>
      </c>
      <c r="C4" s="23" t="s">
        <v>10</v>
      </c>
      <c r="D4" s="23">
        <f>'נב"מ'!D4+'הגנה"צ'!D4+'שו"ט'!D4</f>
        <v>50</v>
      </c>
      <c r="E4" s="28">
        <v>150</v>
      </c>
      <c r="F4" s="28">
        <f t="shared" ref="F4:F8" si="0">E4*D4</f>
        <v>7500</v>
      </c>
      <c r="G4" s="2"/>
    </row>
    <row r="5" spans="1:7" x14ac:dyDescent="0.2">
      <c r="A5" s="38">
        <v>1.2</v>
      </c>
      <c r="B5" s="22" t="s">
        <v>23</v>
      </c>
      <c r="C5" s="23" t="s">
        <v>10</v>
      </c>
      <c r="D5" s="23">
        <f>'נב"מ'!D5+'הגנה"צ'!D5+'שו"ט'!D5</f>
        <v>40</v>
      </c>
      <c r="E5" s="28">
        <v>180</v>
      </c>
      <c r="F5" s="28">
        <f t="shared" si="0"/>
        <v>7200</v>
      </c>
      <c r="G5" s="2"/>
    </row>
    <row r="6" spans="1:7" s="20" customFormat="1" x14ac:dyDescent="0.2">
      <c r="A6" s="34">
        <v>1.3</v>
      </c>
      <c r="B6" s="35" t="s">
        <v>24</v>
      </c>
      <c r="C6" s="24" t="s">
        <v>13</v>
      </c>
      <c r="D6" s="23">
        <f>'נב"מ'!D6+'הגנה"צ'!D6+'שו"ט'!D6</f>
        <v>520</v>
      </c>
      <c r="E6" s="29">
        <v>120</v>
      </c>
      <c r="F6" s="29">
        <f>E6*D6</f>
        <v>62400</v>
      </c>
      <c r="G6" s="36"/>
    </row>
    <row r="7" spans="1:7" s="20" customFormat="1" x14ac:dyDescent="0.2">
      <c r="A7" s="38">
        <v>1.4</v>
      </c>
      <c r="B7" s="35" t="s">
        <v>25</v>
      </c>
      <c r="C7" s="24" t="s">
        <v>10</v>
      </c>
      <c r="D7" s="23">
        <f>'נב"מ'!D7+'הגנה"צ'!D7+'שו"ט'!D7</f>
        <v>17</v>
      </c>
      <c r="E7" s="29">
        <v>220</v>
      </c>
      <c r="F7" s="29">
        <f>E7*D7</f>
        <v>3740</v>
      </c>
      <c r="G7" s="36"/>
    </row>
    <row r="8" spans="1:7" s="20" customFormat="1" ht="46.5" customHeight="1" x14ac:dyDescent="0.2">
      <c r="A8" s="34">
        <v>1.5</v>
      </c>
      <c r="B8" s="18" t="s">
        <v>31</v>
      </c>
      <c r="C8" s="23" t="s">
        <v>13</v>
      </c>
      <c r="D8" s="23">
        <f>'נב"מ'!D8+'הגנה"צ'!D8+'שו"ט'!D8</f>
        <v>550</v>
      </c>
      <c r="E8" s="28">
        <v>12</v>
      </c>
      <c r="F8" s="28">
        <f t="shared" si="0"/>
        <v>6600</v>
      </c>
      <c r="G8" s="19"/>
    </row>
    <row r="9" spans="1:7" s="20" customFormat="1" ht="31.5" customHeight="1" x14ac:dyDescent="0.2">
      <c r="A9" s="38">
        <v>1.6</v>
      </c>
      <c r="B9" s="35" t="s">
        <v>32</v>
      </c>
      <c r="C9" s="54" t="s">
        <v>26</v>
      </c>
      <c r="D9" s="23">
        <f>'נב"מ'!D9+'הגנה"צ'!D9+'שו"ט'!D9</f>
        <v>40</v>
      </c>
      <c r="E9" s="29">
        <v>1500</v>
      </c>
      <c r="F9" s="29">
        <f>E9*D9</f>
        <v>60000</v>
      </c>
      <c r="G9" s="36"/>
    </row>
    <row r="10" spans="1:7" s="20" customFormat="1" ht="57" x14ac:dyDescent="0.2">
      <c r="A10" s="34">
        <v>1.7</v>
      </c>
      <c r="B10" s="35" t="s">
        <v>27</v>
      </c>
      <c r="C10" s="54" t="s">
        <v>26</v>
      </c>
      <c r="D10" s="23">
        <f>'נב"מ'!D10+'הגנה"צ'!D10+'שו"ט'!D10</f>
        <v>25</v>
      </c>
      <c r="E10" s="29">
        <v>1950</v>
      </c>
      <c r="F10" s="29">
        <f>E10*D10</f>
        <v>48750</v>
      </c>
      <c r="G10" s="36"/>
    </row>
    <row r="11" spans="1:7" s="20" customFormat="1" ht="42.75" x14ac:dyDescent="0.2">
      <c r="A11" s="38">
        <v>1.8</v>
      </c>
      <c r="B11" s="35" t="s">
        <v>28</v>
      </c>
      <c r="C11" s="24" t="s">
        <v>14</v>
      </c>
      <c r="D11" s="23">
        <f>'נב"מ'!D11+'הגנה"צ'!D11+'שו"ט'!D11</f>
        <v>5</v>
      </c>
      <c r="E11" s="29">
        <v>220</v>
      </c>
      <c r="F11" s="29">
        <f>E11*D11</f>
        <v>1100</v>
      </c>
      <c r="G11" s="36"/>
    </row>
    <row r="12" spans="1:7" ht="15" x14ac:dyDescent="0.25">
      <c r="A12" s="75" t="s">
        <v>7</v>
      </c>
      <c r="B12" s="76"/>
      <c r="C12" s="45"/>
      <c r="D12" s="45"/>
      <c r="E12" s="46"/>
      <c r="F12" s="47">
        <f>SUM(F4:F11)</f>
        <v>197290</v>
      </c>
      <c r="G12" s="48"/>
    </row>
    <row r="13" spans="1:7" ht="15" x14ac:dyDescent="0.25">
      <c r="A13" s="55"/>
      <c r="B13" s="51" t="s">
        <v>17</v>
      </c>
      <c r="C13" s="15" t="s">
        <v>15</v>
      </c>
      <c r="D13" s="71"/>
      <c r="E13" s="49"/>
      <c r="F13" s="50"/>
      <c r="G13" s="1"/>
    </row>
    <row r="14" spans="1:7" ht="15.75" thickBot="1" x14ac:dyDescent="0.3">
      <c r="A14" s="39"/>
      <c r="B14" s="40" t="s">
        <v>16</v>
      </c>
      <c r="C14" s="41"/>
      <c r="D14" s="41"/>
      <c r="E14" s="42"/>
      <c r="F14" s="43">
        <f>F12*(1-(D13/100))</f>
        <v>197290</v>
      </c>
      <c r="G14" s="44"/>
    </row>
    <row r="15" spans="1:7" s="10" customFormat="1" ht="21.75" thickTop="1" thickBot="1" x14ac:dyDescent="0.35">
      <c r="A15" s="16">
        <v>2</v>
      </c>
      <c r="B15" s="21" t="s">
        <v>30</v>
      </c>
      <c r="C15" s="25"/>
      <c r="D15" s="25"/>
      <c r="E15" s="27"/>
      <c r="F15" s="27"/>
      <c r="G15" s="12"/>
    </row>
    <row r="16" spans="1:7" s="20" customFormat="1" ht="43.5" thickTop="1" x14ac:dyDescent="0.2">
      <c r="A16" s="34">
        <v>2.1</v>
      </c>
      <c r="B16" s="35" t="s">
        <v>35</v>
      </c>
      <c r="C16" s="54" t="s">
        <v>34</v>
      </c>
      <c r="D16" s="59">
        <f>'נב"מ'!D16+'הגנה"צ'!D16+'שו"ט'!D16</f>
        <v>247000</v>
      </c>
      <c r="E16" s="29">
        <v>1</v>
      </c>
      <c r="F16" s="29">
        <f>E16*D16</f>
        <v>247000</v>
      </c>
      <c r="G16" s="36"/>
    </row>
    <row r="17" spans="1:7" ht="15" x14ac:dyDescent="0.25">
      <c r="A17" s="75" t="s">
        <v>8</v>
      </c>
      <c r="B17" s="76"/>
      <c r="C17" s="15"/>
      <c r="D17" s="15"/>
      <c r="E17" s="29"/>
      <c r="F17" s="33">
        <f>SUM(F16:F16)</f>
        <v>247000</v>
      </c>
      <c r="G17" s="1"/>
    </row>
    <row r="18" spans="1:7" ht="15" x14ac:dyDescent="0.25">
      <c r="A18" s="52"/>
      <c r="B18" s="51" t="s">
        <v>36</v>
      </c>
      <c r="C18" s="15" t="s">
        <v>15</v>
      </c>
      <c r="D18" s="72"/>
      <c r="E18" s="49"/>
      <c r="F18" s="50"/>
      <c r="G18" s="1"/>
    </row>
    <row r="19" spans="1:7" ht="15.75" thickBot="1" x14ac:dyDescent="0.3">
      <c r="A19" s="39"/>
      <c r="B19" s="40" t="s">
        <v>37</v>
      </c>
      <c r="C19" s="41"/>
      <c r="D19" s="41"/>
      <c r="E19" s="42"/>
      <c r="F19" s="43">
        <f>F17*(1+(D18/100))</f>
        <v>247000</v>
      </c>
      <c r="G19" s="44"/>
    </row>
    <row r="20" spans="1:7" s="10" customFormat="1" ht="21.75" thickTop="1" thickBot="1" x14ac:dyDescent="0.35">
      <c r="A20" s="16">
        <v>3</v>
      </c>
      <c r="B20" s="21" t="s">
        <v>33</v>
      </c>
      <c r="C20" s="25"/>
      <c r="D20" s="25"/>
      <c r="E20" s="27"/>
      <c r="F20" s="27"/>
      <c r="G20" s="12"/>
    </row>
    <row r="21" spans="1:7" ht="15" thickTop="1" x14ac:dyDescent="0.2">
      <c r="A21" s="57">
        <v>3.1</v>
      </c>
      <c r="B21" s="35" t="s">
        <v>19</v>
      </c>
      <c r="C21" s="58" t="s">
        <v>14</v>
      </c>
      <c r="D21" s="23">
        <f>'נב"מ'!D21+'הגנה"צ'!D21+'שו"ט'!D21</f>
        <v>140</v>
      </c>
      <c r="E21" s="28">
        <v>90</v>
      </c>
      <c r="F21" s="28">
        <f>E21*D21</f>
        <v>12600</v>
      </c>
      <c r="G21" s="2"/>
    </row>
    <row r="22" spans="1:7" s="20" customFormat="1" ht="17.25" customHeight="1" x14ac:dyDescent="0.2">
      <c r="A22" s="38">
        <v>3.2</v>
      </c>
      <c r="B22" s="35" t="s">
        <v>20</v>
      </c>
      <c r="C22" s="23" t="s">
        <v>14</v>
      </c>
      <c r="D22" s="23">
        <f>'נב"מ'!D22+'הגנה"צ'!D22+'שו"ט'!D22</f>
        <v>270</v>
      </c>
      <c r="E22" s="28">
        <v>90</v>
      </c>
      <c r="F22" s="28">
        <f>E22*D22</f>
        <v>24300</v>
      </c>
      <c r="G22" s="19"/>
    </row>
    <row r="23" spans="1:7" x14ac:dyDescent="0.2">
      <c r="A23" s="38">
        <v>3.3</v>
      </c>
      <c r="B23" s="56" t="s">
        <v>21</v>
      </c>
      <c r="C23" s="23" t="s">
        <v>14</v>
      </c>
      <c r="D23" s="23">
        <f>'נב"מ'!D23+'הגנה"צ'!D23+'שו"ט'!D23</f>
        <v>270</v>
      </c>
      <c r="E23" s="28">
        <v>45</v>
      </c>
      <c r="F23" s="28">
        <f>E23*D23</f>
        <v>12150</v>
      </c>
      <c r="G23" s="2"/>
    </row>
    <row r="24" spans="1:7" ht="15" x14ac:dyDescent="0.25">
      <c r="A24" s="75" t="s">
        <v>9</v>
      </c>
      <c r="B24" s="76"/>
      <c r="C24" s="15"/>
      <c r="D24" s="15"/>
      <c r="E24" s="29"/>
      <c r="F24" s="33">
        <f>SUM(F21:F23)</f>
        <v>49050</v>
      </c>
      <c r="G24" s="1"/>
    </row>
    <row r="25" spans="1:7" ht="15" x14ac:dyDescent="0.25">
      <c r="A25" s="52"/>
      <c r="B25" s="51" t="s">
        <v>38</v>
      </c>
      <c r="C25" s="15" t="s">
        <v>15</v>
      </c>
      <c r="D25" s="72"/>
      <c r="E25" s="49"/>
      <c r="F25" s="50"/>
      <c r="G25" s="1"/>
    </row>
    <row r="26" spans="1:7" ht="15.75" thickBot="1" x14ac:dyDescent="0.3">
      <c r="A26" s="39"/>
      <c r="B26" s="53" t="s">
        <v>18</v>
      </c>
      <c r="C26" s="41"/>
      <c r="D26" s="41"/>
      <c r="E26" s="42"/>
      <c r="F26" s="43">
        <f>F24*(1-(D25/100))</f>
        <v>49050</v>
      </c>
      <c r="G26" s="44"/>
    </row>
    <row r="27" spans="1:7" ht="15.75" thickTop="1" x14ac:dyDescent="0.2">
      <c r="A27" s="13"/>
      <c r="B27" s="3" t="s">
        <v>6</v>
      </c>
      <c r="C27" s="3"/>
      <c r="D27" s="3"/>
      <c r="E27" s="30"/>
      <c r="F27" s="30">
        <f>F14+F19+F26</f>
        <v>493340</v>
      </c>
      <c r="G27" s="4"/>
    </row>
    <row r="28" spans="1:7" ht="15.75" thickBot="1" x14ac:dyDescent="0.25">
      <c r="A28" s="14"/>
      <c r="B28" s="5" t="s">
        <v>5</v>
      </c>
      <c r="C28" s="5"/>
      <c r="D28" s="5"/>
      <c r="E28" s="31"/>
      <c r="F28" s="31">
        <f>F27*1.17</f>
        <v>577207.79999999993</v>
      </c>
      <c r="G28" s="6"/>
    </row>
    <row r="29" spans="1:7" ht="15" thickTop="1" x14ac:dyDescent="0.2">
      <c r="A29"/>
      <c r="C29"/>
      <c r="D29"/>
      <c r="E29"/>
      <c r="F29"/>
    </row>
  </sheetData>
  <mergeCells count="4">
    <mergeCell ref="A1:F1"/>
    <mergeCell ref="A12:B12"/>
    <mergeCell ref="A17:B17"/>
    <mergeCell ref="A24:B24"/>
  </mergeCells>
  <dataValidations count="1">
    <dataValidation type="decimal" allowBlank="1" showInputMessage="1" showErrorMessage="1" prompt="הערך של &quot;רווח קבלני&quot; חייב להיות בין 1% לבין 99% בלבד" sqref="D18">
      <formula1>1</formula1>
      <formula2>99</formula2>
    </dataValidation>
  </dataValidations>
  <pageMargins left="0.15748031496062992" right="0.37" top="1.05" bottom="0.23622047244094491" header="0.15748031496062992" footer="0.15748031496062992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2</vt:i4>
      </vt:variant>
    </vt:vector>
  </HeadingPairs>
  <TitlesOfParts>
    <vt:vector size="6" baseType="lpstr">
      <vt:lpstr>נב"מ</vt:lpstr>
      <vt:lpstr>הגנה"צ</vt:lpstr>
      <vt:lpstr>שו"ט</vt:lpstr>
      <vt:lpstr>סה"כ</vt:lpstr>
      <vt:lpstr>'סה"כ'!WPrint_Area_W</vt:lpstr>
      <vt:lpstr>'סה"כ'!WPrint_TitlesW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אורלי גבאי[Orly Gabay]</cp:lastModifiedBy>
  <cp:lastPrinted>2014-10-27T07:46:57Z</cp:lastPrinted>
  <dcterms:created xsi:type="dcterms:W3CDTF">2011-08-09T09:09:39Z</dcterms:created>
  <dcterms:modified xsi:type="dcterms:W3CDTF">2018-02-20T09:14:33Z</dcterms:modified>
</cp:coreProperties>
</file>